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4"/>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'NOTES'!$A$1:$M$265</definedName>
    <definedName name="Z_19CD5163_B6A6_4CB6_89B3_91BB28A8BE57_.wvu.Cols" localSheetId="1" hidden="1">'FINANCIAL POSITION'!$J:$O</definedName>
    <definedName name="Z_19CD5163_B6A6_4CB6_89B3_91BB28A8BE57_.wvu.Rows" localSheetId="3" hidden="1">'CASH FLOWS '!#REF!,'CASH FLOWS '!$27:$27</definedName>
    <definedName name="Z_651D6CC2_60D2_4227_9032_2931B64353FF_.wvu.Cols" localSheetId="1" hidden="1">'FINANCIAL POSITION'!$J:$O</definedName>
    <definedName name="Z_651D6CC2_60D2_4227_9032_2931B64353FF_.wvu.PrintArea" localSheetId="4" hidden="1">'NOTES'!$A$1:$N$265</definedName>
    <definedName name="Z_7080C259_6A8F_4F52_9C27_E4C320C93F0D_.wvu.Cols" localSheetId="1" hidden="1">'FINANCIAL POSITION'!$J:$O</definedName>
    <definedName name="Z_7080C259_6A8F_4F52_9C27_E4C320C93F0D_.wvu.PrintArea" localSheetId="4" hidden="1">'NOTES'!$A$1:$N$265</definedName>
    <definedName name="Z_7080C259_6A8F_4F52_9C27_E4C320C93F0D_.wvu.Rows" localSheetId="4" hidden="1">'NOTES'!$125:$127,'NOTES'!#REF!</definedName>
    <definedName name="Z_792F00EB_B9E6_407F_BC2E_CF0CE3EB7274_.wvu.Cols" localSheetId="1" hidden="1">'FINANCIAL POSITION'!$J:$O</definedName>
    <definedName name="Z_792F00EB_B9E6_407F_BC2E_CF0CE3EB7274_.wvu.PrintArea" localSheetId="4" hidden="1">'NOTES'!$A$1:$N$253</definedName>
    <definedName name="Z_792F00EB_B9E6_407F_BC2E_CF0CE3EB7274_.wvu.Rows" localSheetId="3" hidden="1">'CASH FLOWS '!#REF!,'CASH FLOWS '!$27:$27</definedName>
    <definedName name="Z_DE173504_01B6_4416_B430_F0D371420FCB_.wvu.Cols" localSheetId="1" hidden="1">'FINANCIAL POSITION'!$J:$O</definedName>
    <definedName name="Z_DE173504_01B6_4416_B430_F0D371420FCB_.wvu.PrintArea" localSheetId="4" hidden="1">'NOTES'!$A$1:$N$253</definedName>
    <definedName name="Z_DE173504_01B6_4416_B430_F0D371420FCB_.wvu.Rows" localSheetId="3" hidden="1">'CASH FLOWS '!#REF!,'CASH FLOWS '!$27:$27</definedName>
  </definedNames>
  <calcPr fullCalcOnLoad="1"/>
</workbook>
</file>

<file path=xl/sharedStrings.xml><?xml version="1.0" encoding="utf-8"?>
<sst xmlns="http://schemas.openxmlformats.org/spreadsheetml/2006/main" count="460" uniqueCount="339">
  <si>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</si>
  <si>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</si>
  <si>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</si>
  <si>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</si>
  <si>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</si>
  <si>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</si>
  <si>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</si>
  <si>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</si>
  <si>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</si>
  <si>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</si>
  <si>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</si>
  <si>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</si>
  <si>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</si>
  <si>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</si>
  <si>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</si>
  <si>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</si>
  <si>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PRECEEDING</t>
  </si>
  <si>
    <t>QUARTER</t>
  </si>
  <si>
    <t>ENDED</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</si>
  <si>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</si>
  <si>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</si>
  <si>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</si>
  <si>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</si>
  <si>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</si>
  <si>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</si>
  <si>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</si>
  <si>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</si>
  <si>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</si>
  <si>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</si>
  <si>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</si>
  <si>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</si>
  <si>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</si>
  <si>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</si>
  <si>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</si>
  <si>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</si>
  <si>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</si>
  <si>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</si>
  <si>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</si>
  <si>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</si>
  <si>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</si>
  <si>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</si>
  <si>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</si>
  <si>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</si>
  <si>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</si>
  <si>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</si>
  <si>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</si>
  <si>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</si>
  <si>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</si>
  <si>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</si>
  <si>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</si>
  <si>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</si>
  <si>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</si>
  <si>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</si>
  <si>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</si>
  <si>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</si>
  <si>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</si>
  <si>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</si>
  <si>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</si>
  <si>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</si>
  <si>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</si>
  <si>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</si>
  <si>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</si>
  <si>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</si>
  <si>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</si>
  <si>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</si>
  <si>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</si>
  <si>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</si>
  <si>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4</t>
  </si>
  <si>
    <t>PURCHASE OR DISPOSAL OF QUOTED SECURITIES</t>
  </si>
  <si>
    <t>B 5</t>
  </si>
  <si>
    <t>B 6</t>
  </si>
  <si>
    <t>GROUP BORROWINGS AND DEBT SECURITIES</t>
  </si>
  <si>
    <t>B 7</t>
  </si>
  <si>
    <t>EARNINGS PER SHARE</t>
  </si>
  <si>
    <t xml:space="preserve">Weighted average number of </t>
  </si>
  <si>
    <t>B 8</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</si>
  <si>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</si>
  <si>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</si>
  <si>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</si>
  <si>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</si>
  <si>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</si>
  <si>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</si>
  <si>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</si>
  <si>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</si>
  <si>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</si>
  <si>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</si>
  <si>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</si>
  <si>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</si>
  <si>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</si>
  <si>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</si>
  <si>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</si>
  <si>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</si>
  <si>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</si>
  <si>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</si>
  <si>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</si>
  <si>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</si>
  <si>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There were no exceptional and/or extraordinary items as at the date of this announcement.</t>
  </si>
  <si>
    <t>B 13</t>
  </si>
  <si>
    <t>B12</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</si>
  <si>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</si>
  <si>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</si>
  <si>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</si>
  <si>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</si>
  <si>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</si>
  <si>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</si>
  <si>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</si>
  <si>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</si>
  <si>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</si>
  <si>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</si>
  <si>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</si>
  <si>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</si>
  <si>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</si>
  <si>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</si>
  <si>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</si>
  <si>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</si>
  <si>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</si>
  <si>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</si>
  <si>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</si>
  <si>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</si>
  <si>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</si>
  <si>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</si>
  <si>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</si>
  <si>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</si>
  <si>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</si>
  <si>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</si>
  <si>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</si>
  <si>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</si>
  <si>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</si>
  <si>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</si>
  <si>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</si>
  <si>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</si>
  <si>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</si>
  <si>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</si>
  <si>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</si>
  <si>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</si>
  <si>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</si>
  <si>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</si>
  <si>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</si>
  <si>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</si>
  <si>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</si>
  <si>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</si>
  <si>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</si>
  <si>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</si>
  <si>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</si>
  <si>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</si>
  <si>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</si>
  <si>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</si>
  <si>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</si>
  <si>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</si>
  <si>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</si>
  <si>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</si>
  <si>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</si>
  <si>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</si>
  <si>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</si>
  <si>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Effect of dilution-Warrants</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</si>
  <si>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</si>
  <si>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</si>
  <si>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</si>
  <si>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</si>
  <si>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</si>
  <si>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</si>
  <si>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</si>
  <si>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</si>
  <si>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</si>
  <si>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</si>
  <si>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</si>
  <si>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</si>
  <si>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</si>
  <si>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</si>
  <si>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</si>
  <si>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</si>
  <si>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</si>
  <si>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</si>
  <si>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ATTRIBUTABLE TO:</t>
  </si>
  <si>
    <t>Basic (sen)</t>
  </si>
  <si>
    <t>Diluted(sen)</t>
  </si>
  <si>
    <t>Deferred tax</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</si>
  <si>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</si>
  <si>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</si>
  <si>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</si>
  <si>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</si>
  <si>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</si>
  <si>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</si>
  <si>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 xml:space="preserve">The directors and management of the Group have been actively pursuing business opportunities, both locally and overseas  in order to propel future growth and achieve a solid revenue base for the Group. </t>
  </si>
  <si>
    <t>Tax expense</t>
  </si>
  <si>
    <t>Current qtr</t>
  </si>
  <si>
    <t>Year to date</t>
  </si>
  <si>
    <t>Profit/(Loss)  before taxation</t>
  </si>
  <si>
    <t>Tax Paid</t>
  </si>
  <si>
    <t>GOODWILL ON CONSOLIDATION</t>
  </si>
  <si>
    <t>Decrease in bank borrowings</t>
  </si>
  <si>
    <t>Net loss for the financial period</t>
  </si>
  <si>
    <t>A segmental report is not prepared as the company is only involved in IT business.</t>
  </si>
  <si>
    <t>Short Term Borrowings</t>
  </si>
  <si>
    <t>Long Term Borrowings</t>
  </si>
  <si>
    <t>Repayment of hire purchase loan/finance lease</t>
  </si>
  <si>
    <t>Cash and cash equivalents at end of period consist of :-</t>
  </si>
  <si>
    <t>Fixed Deposits Placed with Licenced Banks</t>
  </si>
  <si>
    <t xml:space="preserve">Bank overdraft </t>
  </si>
  <si>
    <t>Cash and Bank Balances</t>
  </si>
  <si>
    <t>.</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</si>
  <si>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</si>
  <si>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</si>
  <si>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</si>
  <si>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FRS 7</t>
  </si>
  <si>
    <t>FRS 132</t>
  </si>
  <si>
    <t>FRS 139</t>
  </si>
  <si>
    <t>Recognition and Measurement</t>
  </si>
  <si>
    <t>IC Interpretation 9</t>
  </si>
  <si>
    <t>IC Interpretation 14</t>
  </si>
  <si>
    <t>The  adoption of the above FRSs, amendments and interpretations are not expected to have any significant impact on the financial statements of the Group.</t>
  </si>
  <si>
    <t>(Increase)/Decrease in current assets</t>
  </si>
  <si>
    <t>Decrease in fixed deposits pledge</t>
  </si>
  <si>
    <t>GROSS PROFIT/(LOSS)</t>
  </si>
  <si>
    <t>PROFIT/(LOSS) BEFORE TAX</t>
  </si>
  <si>
    <t>NET PROFIT / (LOSS)  FOR THE PERIOD</t>
  </si>
  <si>
    <t>PROFIT/(LOSS) FROM OPERATIONS</t>
  </si>
  <si>
    <t>Net profit for the financial period</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</si>
  <si>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</si>
  <si>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</si>
  <si>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</si>
  <si>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</si>
  <si>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</si>
  <si>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</si>
  <si>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</si>
  <si>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</si>
  <si>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PAT</t>
  </si>
  <si>
    <t>NON-CONTROLLING</t>
  </si>
  <si>
    <t>The unaudited Condensed Consolidated Statements of Comprehensive Income should be read in conjunction with the audited financial statements</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</si>
  <si>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</si>
  <si>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</si>
  <si>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</si>
  <si>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</si>
  <si>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The Company/Group does not have any financial instruments as at the date of this announcement.</t>
  </si>
  <si>
    <t>DERIVATIVE FINANCIAL INSTRUMENTS</t>
  </si>
  <si>
    <t>A 2</t>
  </si>
  <si>
    <t>QUALIFICATION OF FINANCIAL STATEMENTS</t>
  </si>
  <si>
    <t>B 15</t>
  </si>
  <si>
    <t>Interest income</t>
  </si>
  <si>
    <t>Interest received</t>
  </si>
  <si>
    <t>Finance costs</t>
  </si>
  <si>
    <t xml:space="preserve">ARIANTEC GLOBAL BERHAD </t>
  </si>
  <si>
    <t>ARIANTEC GLOBAL BERHAD  ("Ariantec Global " or the "Company")</t>
  </si>
  <si>
    <t>31/12/2010</t>
  </si>
  <si>
    <t>31.12.2010</t>
  </si>
  <si>
    <t>- Realised</t>
  </si>
  <si>
    <t>- Unrealised</t>
  </si>
  <si>
    <t>As at</t>
  </si>
  <si>
    <t xml:space="preserve">As at </t>
  </si>
  <si>
    <t>There were no material capital commitments incurred or known to be incurred by the Group, which may have a substantial impact on the financial position of the Group:</t>
  </si>
  <si>
    <t>Translation adjustment for the year</t>
  </si>
  <si>
    <t>Disclosure of Realised and Unrealised Profits/Losses (Unaudited)</t>
  </si>
  <si>
    <t>Total retained losses of the Company and its subsidiaries :-</t>
  </si>
  <si>
    <t>Total group retained losses as per consolidated acoounts</t>
  </si>
  <si>
    <t>Balance as at 1 January 2011</t>
  </si>
  <si>
    <t>Balance as at 1 January 2010</t>
  </si>
  <si>
    <t>for the financial year ended 31 December 2010 and the accompanying explanatory notes attached to the interim financial statements.</t>
  </si>
  <si>
    <t>The report should be read in conjunction with the audited financial statements of the Group for the year ended 31 December 2010. The explanatory notes attached to the quarterly financial report provide an explanation on events and transactions that are significant to an understanding of the changes in the financial position and performance of the Group since the financial year ended 31 December 2010.</t>
  </si>
  <si>
    <t>31.03.2011</t>
  </si>
  <si>
    <t>The auditors' report for the preceding annual financial statements of the Group for the financial year ended 31 December 2010 was not subject to any qualification.</t>
  </si>
  <si>
    <t>The quarterly financial report ended 31 March 2011 is unaudited and has been prepared in accordance with Financial Reporting Standards ("FRS") 134  "Interim Financial Reporting" and Paragraph 9.22 of the Listing Requirements of Bursa Malaysia Securities Berhad ("Bursa Securities") for the ACE Market.</t>
  </si>
  <si>
    <t>FRS 1</t>
  </si>
  <si>
    <t>First-time Adoption of Financial Reporting Standards</t>
  </si>
  <si>
    <t xml:space="preserve">FRS 2 </t>
  </si>
  <si>
    <t>Amendments to FRS 2, Share-based Payment</t>
  </si>
  <si>
    <t>FRS 3</t>
  </si>
  <si>
    <t>Business Combinations</t>
  </si>
  <si>
    <t>FRS 5</t>
  </si>
  <si>
    <t xml:space="preserve">Amendments to FRS 5, Non-Current Assets Held for Sale </t>
  </si>
  <si>
    <t xml:space="preserve">  </t>
  </si>
  <si>
    <t>and Discontinued Operations</t>
  </si>
  <si>
    <t xml:space="preserve">Amendments to FRS 7, Improving Disclosures  </t>
  </si>
  <si>
    <t>about Financial Instruments</t>
  </si>
  <si>
    <t>FRS 121</t>
  </si>
  <si>
    <t xml:space="preserve">Amendment to FRS 121, The Effects of Changes in </t>
  </si>
  <si>
    <t xml:space="preserve">Foreign Exchange Rates - Net Investment in a </t>
  </si>
  <si>
    <t>Foreign Operation</t>
  </si>
  <si>
    <t>FRS 127</t>
  </si>
  <si>
    <t>Consolidated and Separate Financial Statements</t>
  </si>
  <si>
    <t xml:space="preserve">Amendments to FRS 132, Financial Instruments: </t>
  </si>
  <si>
    <t>Presentation</t>
  </si>
  <si>
    <t>FRS 134</t>
  </si>
  <si>
    <t>Amendment to FRS 134, Interim Financial Reporting</t>
  </si>
  <si>
    <t>FRS 138</t>
  </si>
  <si>
    <t>Amendments to FRS 138, Intangible Assets</t>
  </si>
  <si>
    <t xml:space="preserve">Amendments to FRS 139, Financial Instruments: </t>
  </si>
  <si>
    <t>IC Interpretation 4</t>
  </si>
  <si>
    <t>Determining whether an Arrangement contains a Lease</t>
  </si>
  <si>
    <t>Reassessment of Embedded Derivatives (Amendments relating</t>
  </si>
  <si>
    <t>to consequential amendments arising from revised FRS 3)</t>
  </si>
  <si>
    <t>IC Interpretation 12</t>
  </si>
  <si>
    <t>Service Concession Arrangements</t>
  </si>
  <si>
    <t xml:space="preserve">FRS 119 - The Limit on a Defined Benefit Asset, Minimum Funding </t>
  </si>
  <si>
    <t xml:space="preserve">Requirements and Their Interaction (Amendments relating to </t>
  </si>
  <si>
    <t>prepayments of a minimum funding requirement)</t>
  </si>
  <si>
    <t>IC Interpretation 16</t>
  </si>
  <si>
    <t>Hedges of a Net Investment in a Foreign Operation</t>
  </si>
  <si>
    <t>IC Interpretation 17</t>
  </si>
  <si>
    <t>Distributions of Non-Cash Assets to Owners</t>
  </si>
  <si>
    <t>IC Interpretation 18</t>
  </si>
  <si>
    <t>Transfers of Assets from Customers</t>
  </si>
  <si>
    <t>IC Interpretation 19</t>
  </si>
  <si>
    <t>Extinguish Financial Liabilities with Equity Instruments</t>
  </si>
  <si>
    <t>Standards and Interpretations in issue but not yet effective</t>
  </si>
  <si>
    <t>The Group and the Company have not applied the new and revised FRSs and the IC Interpretations which have been issued as at the reporting date by the Malaysian Accounting Standards Board ("MASB") as described hereunder:</t>
  </si>
  <si>
    <t>Effective for financial</t>
  </si>
  <si>
    <t>period beginning</t>
  </si>
  <si>
    <t>on or after</t>
  </si>
  <si>
    <t>FRS 124</t>
  </si>
  <si>
    <t>Amendment to FRS 124, Related Party Disclosures</t>
  </si>
  <si>
    <t>1st January 2012</t>
  </si>
  <si>
    <t>IC Interpretation 15</t>
  </si>
  <si>
    <t>Agreement for the Construction of Real Estate</t>
  </si>
  <si>
    <t>The directors expect that the adoption of the standards and interpretations above will have no material impact on the financial statements in the period of initial application.</t>
  </si>
  <si>
    <t>The Directors anticipate that the Group will deliver a reasonable performance with stable earnings for the financial year ending 31 December 2011.</t>
  </si>
  <si>
    <t>NA</t>
  </si>
  <si>
    <t>FOR THE FINANCIAL PERIOD ENDED 30 JUNE 2011</t>
  </si>
  <si>
    <t>30/06/2011</t>
  </si>
  <si>
    <t>30/06/2010</t>
  </si>
  <si>
    <t>AS AT 30 JUNE 2011</t>
  </si>
  <si>
    <t>3 months period ended 30 June 2011</t>
  </si>
  <si>
    <t>NOTES TO THE FINANCIAL STATEMENTS FOR THE PERIOD ENDED 30 JUNE 2011</t>
  </si>
  <si>
    <t>The accounting policies and methods of computation adopted by the Group in the quarterly financial report are consistent with those adopted in the audited financial statements of the Group for the financial year ended 31 December 2010, except for in the current period ended 30 June 2011, the Group adopted the following new and revised FRSs, IC Intepretations and Amendments to FRSs and IC Intepretations which are applicable to its financial statements:</t>
  </si>
  <si>
    <t xml:space="preserve">There were no issuance and repayment of debt and equity securities, share buy-backs, share cancellation, shares held as treasury shares or resale of treasury shares for the current financial period ended 30 June 2011.                                                                                               </t>
  </si>
  <si>
    <t>There were no material events subsequent to the current financial period ended 30 June  2011 which is likely to substantially affect the results of the operations of the Group.</t>
  </si>
  <si>
    <t>30.06.2011</t>
  </si>
  <si>
    <t>There were no purchases or disposals of quoted securities during the period ended 30 June 2011.</t>
  </si>
  <si>
    <t>30/06/11</t>
  </si>
  <si>
    <t>30/06/10</t>
  </si>
  <si>
    <t>Amount Due from Director</t>
  </si>
  <si>
    <t xml:space="preserve">Profit/(loss) before tax </t>
  </si>
  <si>
    <t>30.6.2011</t>
  </si>
  <si>
    <t>The interim financial statements were authorised for issue by the Board of Directors in accorance with a resolution of the directors on 26 August  2011.</t>
  </si>
  <si>
    <t>3 months period ended 30 June  2010</t>
  </si>
  <si>
    <t>Balance as at 30 June  2011</t>
  </si>
  <si>
    <t>The Group recorded in revenue and loss after taxation of RM5.7 million and RM0.23 million respectively for the quarter under review.</t>
  </si>
  <si>
    <t>For the financial year to-date, the Group recorded revenue and loss after taxation of RM13.4 million and RM0.19 million compared to RM18.7 million revenue and profit after taxation RM2.05 million for the preceding year period ended of 30 June 2010. This represents a decreased of approximately RM5.3million in revenue and decreased of RM2.24 million in loss after taxation ("PAT") respectively. The decreased in revenue and PAT was mainly due to delay in secured of new projects and delay of completion of certain projects.</t>
  </si>
  <si>
    <t>The Group's revenue decreased by approximately 26% from RM7.7 million in the previous quarter to RM5.7 million in the current quarter under review. The Group recorded a loss after taxation for the current quarter of RM0.23 million compared to profit after tax of about RM0.04 million in the previous quarter. The decreased in revenue was mainly due to delay in secured of new projects and delay of completion of certain projects.</t>
  </si>
  <si>
    <t>Balance as at 31 June  2010</t>
  </si>
</sst>
</file>

<file path=xl/styles.xml><?xml version="1.0" encoding="utf-8"?>
<styleSheet xmlns="http://schemas.openxmlformats.org/spreadsheetml/2006/main">
  <numFmts count="7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dd&quot;-&quot;mm&quot;-&quot;yyyy"/>
    <numFmt numFmtId="180" formatCode="#,##0.0_);\(#,##0.0\)"/>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quot;RM&quot;* #,##0.00_-;\-&quot;RM&quot;* #,##0.00_-;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 numFmtId="226" formatCode="[$€-2]\ #,##0.00_);[Red]\([$€-2]\ #,##0.00\)"/>
    <numFmt numFmtId="227" formatCode="&quot;$&quot;#,##0"/>
  </numFmts>
  <fonts count="41">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sz val="10"/>
      <color indexed="10"/>
      <name val="Times New Roman"/>
      <family val="1"/>
    </font>
    <font>
      <b/>
      <sz val="10"/>
      <color indexed="60"/>
      <name val="Times New Roman"/>
      <family val="1"/>
    </font>
    <font>
      <strike/>
      <sz val="10"/>
      <name val="Times New Roman"/>
      <family val="1"/>
    </font>
    <font>
      <sz val="10"/>
      <color indexed="56"/>
      <name val="Times New Roman"/>
      <family val="1"/>
    </font>
    <font>
      <sz val="11"/>
      <color indexed="8"/>
      <name val="Times New Roman"/>
      <family val="1"/>
    </font>
    <font>
      <b/>
      <i/>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29" fillId="0" borderId="0" applyNumberFormat="0" applyFill="0" applyBorder="0" applyAlignment="0" applyProtection="0"/>
    <xf numFmtId="0" fontId="2" fillId="0" borderId="0" applyNumberFormat="0" applyFill="0" applyBorder="0" applyAlignment="0" applyProtection="0"/>
    <xf numFmtId="0" fontId="30" fillId="4" borderId="0" applyNumberFormat="0" applyBorder="0" applyAlignment="0" applyProtection="0"/>
    <xf numFmtId="38" fontId="7" fillId="2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10" fontId="7" fillId="22" borderId="6" applyNumberFormat="0" applyBorder="0" applyAlignment="0" applyProtection="0"/>
    <xf numFmtId="0" fontId="35" fillId="0" borderId="7" applyNumberFormat="0" applyFill="0" applyAlignment="0" applyProtection="0"/>
    <xf numFmtId="0" fontId="36" fillId="23" borderId="0" applyNumberFormat="0" applyBorder="0" applyAlignment="0" applyProtection="0"/>
    <xf numFmtId="214" fontId="8" fillId="0" borderId="0">
      <alignment/>
      <protection/>
    </xf>
    <xf numFmtId="0" fontId="0"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0" fillId="22" borderId="8" applyNumberFormat="0" applyFont="0" applyAlignment="0" applyProtection="0"/>
    <xf numFmtId="0" fontId="37" fillId="20"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40" fillId="0" borderId="0" applyNumberFormat="0" applyFill="0" applyBorder="0" applyAlignment="0" applyProtection="0"/>
  </cellStyleXfs>
  <cellXfs count="251">
    <xf numFmtId="0" fontId="0" fillId="0" borderId="0" xfId="0" applyAlignment="1">
      <alignment/>
    </xf>
    <xf numFmtId="0" fontId="6" fillId="0" borderId="0" xfId="0" applyFont="1" applyFill="1" applyAlignment="1">
      <alignment horizontal="center"/>
    </xf>
    <xf numFmtId="0" fontId="5" fillId="0" borderId="0" xfId="63"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3" applyFont="1" applyFill="1">
      <alignment/>
      <protection/>
    </xf>
    <xf numFmtId="0" fontId="6" fillId="0" borderId="0" xfId="0" applyFont="1" applyFill="1" applyAlignment="1">
      <alignment/>
    </xf>
    <xf numFmtId="0" fontId="6" fillId="0" borderId="0" xfId="63"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3"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3" applyFont="1" applyFill="1" applyAlignment="1">
      <alignment horizontal="center"/>
      <protection/>
    </xf>
    <xf numFmtId="0" fontId="5" fillId="0" borderId="0" xfId="63" applyFont="1" applyFill="1" applyBorder="1">
      <alignment/>
      <protection/>
    </xf>
    <xf numFmtId="3" fontId="5" fillId="0" borderId="0" xfId="63"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5" applyFont="1" applyFill="1" applyAlignment="1">
      <alignment vertical="center"/>
      <protection/>
    </xf>
    <xf numFmtId="0" fontId="6" fillId="0" borderId="0" xfId="65" applyFont="1" applyFill="1" applyAlignment="1">
      <alignment horizontal="center" vertical="center"/>
      <protection/>
    </xf>
    <xf numFmtId="0" fontId="6" fillId="0" borderId="0" xfId="65" applyFont="1" applyFill="1">
      <alignment/>
      <protection/>
    </xf>
    <xf numFmtId="37" fontId="6" fillId="0" borderId="0" xfId="65" applyNumberFormat="1" applyFont="1" applyFill="1">
      <alignment/>
      <protection/>
    </xf>
    <xf numFmtId="37" fontId="6" fillId="0" borderId="0" xfId="65" applyNumberFormat="1" applyFont="1" applyFill="1" applyBorder="1" applyAlignment="1" applyProtection="1">
      <alignment vertical="center"/>
      <protection/>
    </xf>
    <xf numFmtId="0" fontId="5" fillId="0" borderId="0" xfId="65" applyFont="1" applyFill="1" applyAlignment="1">
      <alignment horizontal="left" vertical="center"/>
      <protection/>
    </xf>
    <xf numFmtId="0" fontId="5" fillId="0" borderId="0" xfId="65" applyFont="1" applyFill="1">
      <alignment/>
      <protection/>
    </xf>
    <xf numFmtId="37" fontId="5" fillId="0" borderId="0" xfId="65" applyNumberFormat="1" applyFont="1" applyFill="1">
      <alignment/>
      <protection/>
    </xf>
    <xf numFmtId="37" fontId="5" fillId="0" borderId="0" xfId="65" applyNumberFormat="1" applyFont="1" applyFill="1" applyBorder="1" applyAlignment="1" applyProtection="1">
      <alignment horizontal="center" vertical="center"/>
      <protection/>
    </xf>
    <xf numFmtId="37" fontId="5" fillId="0" borderId="0" xfId="65" applyNumberFormat="1" applyFont="1" applyFill="1" applyBorder="1" applyAlignment="1" applyProtection="1">
      <alignment horizontal="right" vertical="center"/>
      <protection/>
    </xf>
    <xf numFmtId="37" fontId="5" fillId="0" borderId="0" xfId="65" applyNumberFormat="1" applyFont="1" applyFill="1" applyAlignment="1">
      <alignment horizontal="right"/>
      <protection/>
    </xf>
    <xf numFmtId="37" fontId="5" fillId="0" borderId="0" xfId="65" applyNumberFormat="1" applyFont="1" applyFill="1" applyBorder="1" applyAlignment="1" applyProtection="1">
      <alignment vertical="center"/>
      <protection/>
    </xf>
    <xf numFmtId="0" fontId="5" fillId="0" borderId="0" xfId="65" applyFont="1" applyFill="1" applyAlignment="1">
      <alignment vertical="center"/>
      <protection/>
    </xf>
    <xf numFmtId="37" fontId="5" fillId="0" borderId="12" xfId="65" applyNumberFormat="1" applyFont="1" applyFill="1" applyBorder="1">
      <alignment/>
      <protection/>
    </xf>
    <xf numFmtId="0" fontId="5" fillId="0" borderId="12" xfId="65" applyFont="1" applyFill="1" applyBorder="1">
      <alignment/>
      <protection/>
    </xf>
    <xf numFmtId="37" fontId="5" fillId="0" borderId="13" xfId="65"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4" xfId="0" applyNumberFormat="1" applyFont="1" applyFill="1" applyBorder="1" applyAlignment="1">
      <alignment/>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0" xfId="0" applyFont="1" applyBorder="1" applyAlignment="1">
      <alignment horizontal="right"/>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12" xfId="0" applyFont="1" applyFill="1" applyBorder="1" applyAlignment="1">
      <alignment horizontal="right" vertical="top" wrapText="1"/>
    </xf>
    <xf numFmtId="0" fontId="6" fillId="0" borderId="21" xfId="0" applyFont="1" applyFill="1" applyBorder="1" applyAlignment="1">
      <alignment horizontal="right" vertical="top" wrapText="1"/>
    </xf>
    <xf numFmtId="0" fontId="10" fillId="0" borderId="0" xfId="0" applyFont="1" applyBorder="1" applyAlignment="1">
      <alignment/>
    </xf>
    <xf numFmtId="197" fontId="10" fillId="0" borderId="0" xfId="42" applyNumberFormat="1" applyFont="1" applyBorder="1">
      <alignment vertical="center"/>
    </xf>
    <xf numFmtId="197" fontId="10" fillId="0" borderId="0" xfId="42"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65" applyNumberFormat="1" applyFont="1" applyFill="1" applyBorder="1" applyAlignment="1" applyProtection="1">
      <alignment horizontal="right" vertical="center"/>
      <protection/>
    </xf>
    <xf numFmtId="37" fontId="6" fillId="0" borderId="0" xfId="65" applyNumberFormat="1" applyFont="1" applyFill="1" applyBorder="1" applyAlignment="1" applyProtection="1">
      <alignment horizontal="center" vertical="center"/>
      <protection/>
    </xf>
    <xf numFmtId="0" fontId="6" fillId="0" borderId="0" xfId="65" applyFont="1" applyFill="1" applyAlignment="1">
      <alignment horizontal="center"/>
      <protection/>
    </xf>
    <xf numFmtId="0" fontId="6" fillId="0" borderId="12"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5" applyFont="1" applyFill="1" applyAlignment="1">
      <alignment horizontal="right"/>
      <protection/>
    </xf>
    <xf numFmtId="37" fontId="6" fillId="0" borderId="0" xfId="65" applyNumberFormat="1" applyFont="1" applyFill="1" applyBorder="1" applyAlignment="1" applyProtection="1" quotePrefix="1">
      <alignment horizontal="right" vertical="center"/>
      <protection/>
    </xf>
    <xf numFmtId="0" fontId="6" fillId="0" borderId="0" xfId="65" applyFont="1" applyFill="1" applyAlignment="1">
      <alignment horizontal="left" vertical="center"/>
      <protection/>
    </xf>
    <xf numFmtId="43" fontId="5" fillId="0" borderId="0" xfId="65" applyNumberFormat="1" applyFont="1" applyFill="1">
      <alignment/>
      <protection/>
    </xf>
    <xf numFmtId="0" fontId="9" fillId="0" borderId="0" xfId="0" applyFont="1" applyAlignment="1">
      <alignment horizontal="center"/>
    </xf>
    <xf numFmtId="0" fontId="14" fillId="0" borderId="0" xfId="0" applyFont="1" applyAlignment="1">
      <alignment horizontal="center"/>
    </xf>
    <xf numFmtId="43" fontId="5" fillId="0" borderId="12" xfId="65" applyNumberFormat="1" applyFont="1" applyFill="1" applyBorder="1">
      <alignment/>
      <protection/>
    </xf>
    <xf numFmtId="0" fontId="16" fillId="0" borderId="0" xfId="65" applyFont="1" applyFill="1">
      <alignment/>
      <protection/>
    </xf>
    <xf numFmtId="0" fontId="15" fillId="0" borderId="0" xfId="65" applyFont="1" applyFill="1">
      <alignment/>
      <protection/>
    </xf>
    <xf numFmtId="37" fontId="15" fillId="0" borderId="0" xfId="65" applyNumberFormat="1" applyFont="1" applyFill="1">
      <alignment/>
      <protection/>
    </xf>
    <xf numFmtId="0" fontId="15" fillId="0" borderId="0" xfId="65" applyFont="1" applyFill="1" applyAlignment="1">
      <alignment vertical="center"/>
      <protection/>
    </xf>
    <xf numFmtId="0" fontId="5" fillId="0" borderId="0" xfId="65"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8" fillId="0" borderId="0" xfId="0" applyFont="1" applyFill="1" applyAlignment="1" quotePrefix="1">
      <alignment horizontal="center"/>
    </xf>
    <xf numFmtId="0" fontId="18" fillId="0" borderId="0" xfId="63" applyFont="1" applyFill="1">
      <alignment/>
      <protection/>
    </xf>
    <xf numFmtId="197" fontId="5" fillId="0" borderId="0" xfId="0" applyNumberFormat="1" applyFont="1" applyFill="1" applyAlignment="1">
      <alignment/>
    </xf>
    <xf numFmtId="37" fontId="5" fillId="0" borderId="14" xfId="65" applyNumberFormat="1" applyFont="1" applyFill="1" applyBorder="1">
      <alignment/>
      <protection/>
    </xf>
    <xf numFmtId="0" fontId="5" fillId="0" borderId="0" xfId="0" applyFont="1" applyFill="1" applyBorder="1" applyAlignment="1">
      <alignment horizontal="center" vertical="center"/>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quotePrefix="1">
      <alignment horizontal="right" vertical="center"/>
      <protection/>
    </xf>
    <xf numFmtId="0" fontId="19" fillId="0" borderId="0" xfId="0" applyFont="1" applyFill="1" applyBorder="1" applyAlignment="1">
      <alignment horizontal="center" vertical="center"/>
    </xf>
    <xf numFmtId="0" fontId="5" fillId="0" borderId="0" xfId="63" applyFont="1" applyFill="1" applyAlignment="1">
      <alignment horizontal="right"/>
      <protection/>
    </xf>
    <xf numFmtId="202" fontId="6" fillId="0" borderId="0" xfId="0" applyNumberFormat="1" applyFont="1" applyFill="1" applyAlignment="1">
      <alignment/>
    </xf>
    <xf numFmtId="202" fontId="5" fillId="0" borderId="0" xfId="0" applyNumberFormat="1" applyFont="1" applyFill="1" applyAlignment="1">
      <alignment/>
    </xf>
    <xf numFmtId="0" fontId="0" fillId="0" borderId="0" xfId="42" applyFill="1">
      <alignment vertical="center"/>
    </xf>
    <xf numFmtId="0" fontId="20" fillId="0" borderId="0" xfId="65" applyFont="1" applyFill="1">
      <alignment/>
      <protection/>
    </xf>
    <xf numFmtId="37" fontId="5" fillId="0" borderId="11" xfId="65" applyNumberFormat="1" applyFont="1" applyFill="1" applyBorder="1">
      <alignment/>
      <protection/>
    </xf>
    <xf numFmtId="43" fontId="5" fillId="0" borderId="0" xfId="65" applyNumberFormat="1" applyFont="1" applyFill="1" applyBorder="1" applyAlignment="1" applyProtection="1">
      <alignment vertical="center"/>
      <protection/>
    </xf>
    <xf numFmtId="197" fontId="5" fillId="0" borderId="0" xfId="65" applyNumberFormat="1" applyFont="1" applyFill="1" applyBorder="1" applyAlignment="1" applyProtection="1">
      <alignment vertical="center"/>
      <protection/>
    </xf>
    <xf numFmtId="205" fontId="5" fillId="0" borderId="0" xfId="65" applyNumberFormat="1" applyFont="1" applyFill="1">
      <alignment/>
      <protection/>
    </xf>
    <xf numFmtId="37" fontId="5" fillId="0" borderId="12" xfId="65" applyNumberFormat="1" applyFont="1" applyFill="1" applyBorder="1" applyAlignment="1" applyProtection="1">
      <alignment vertical="center"/>
      <protection/>
    </xf>
    <xf numFmtId="0" fontId="5" fillId="0" borderId="18" xfId="0" applyFont="1" applyBorder="1" applyAlignment="1">
      <alignment/>
    </xf>
    <xf numFmtId="0" fontId="5" fillId="0" borderId="0" xfId="0" applyFont="1" applyBorder="1" applyAlignment="1">
      <alignment/>
    </xf>
    <xf numFmtId="197" fontId="5" fillId="0" borderId="15" xfId="42" applyNumberFormat="1" applyFont="1" applyBorder="1">
      <alignment vertical="center"/>
    </xf>
    <xf numFmtId="197" fontId="5" fillId="0" borderId="0" xfId="42" applyNumberFormat="1" applyFont="1" applyBorder="1" applyAlignment="1">
      <alignment horizontal="right" vertical="center"/>
    </xf>
    <xf numFmtId="0" fontId="5" fillId="0" borderId="18"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9" xfId="0" applyNumberFormat="1" applyFont="1" applyFill="1" applyBorder="1" applyAlignment="1">
      <alignment horizontal="right" vertical="top" wrapText="1"/>
    </xf>
    <xf numFmtId="197" fontId="5" fillId="0" borderId="18" xfId="42" applyNumberFormat="1" applyFont="1" applyBorder="1">
      <alignment vertical="center"/>
    </xf>
    <xf numFmtId="0" fontId="5" fillId="0" borderId="20" xfId="0" applyFont="1" applyBorder="1" applyAlignment="1">
      <alignment/>
    </xf>
    <xf numFmtId="0" fontId="5" fillId="0" borderId="12" xfId="0" applyFont="1" applyBorder="1" applyAlignment="1">
      <alignment/>
    </xf>
    <xf numFmtId="197" fontId="5" fillId="0" borderId="20" xfId="42" applyNumberFormat="1" applyFont="1" applyBorder="1">
      <alignment vertical="center"/>
    </xf>
    <xf numFmtId="197" fontId="5" fillId="0" borderId="12" xfId="42" applyNumberFormat="1" applyFont="1" applyBorder="1" applyAlignment="1">
      <alignment horizontal="right" vertical="center"/>
    </xf>
    <xf numFmtId="0" fontId="5" fillId="0" borderId="20" xfId="0" applyFont="1" applyBorder="1" applyAlignment="1" quotePrefix="1">
      <alignment horizontal="right"/>
    </xf>
    <xf numFmtId="197" fontId="5" fillId="0" borderId="12" xfId="0" applyNumberFormat="1" applyFont="1" applyFill="1" applyBorder="1" applyAlignment="1">
      <alignment horizontal="right" vertical="top" wrapText="1"/>
    </xf>
    <xf numFmtId="205" fontId="5" fillId="0" borderId="21" xfId="0" applyNumberFormat="1" applyFont="1" applyFill="1" applyBorder="1" applyAlignment="1">
      <alignment horizontal="right" vertical="top" wrapText="1"/>
    </xf>
    <xf numFmtId="39" fontId="5" fillId="0" borderId="12" xfId="0" applyNumberFormat="1" applyFont="1" applyFill="1" applyBorder="1" applyAlignment="1">
      <alignment/>
    </xf>
    <xf numFmtId="39" fontId="5" fillId="0" borderId="0" xfId="0" applyNumberFormat="1" applyFont="1" applyFill="1" applyBorder="1" applyAlignment="1">
      <alignment/>
    </xf>
    <xf numFmtId="39" fontId="5" fillId="0" borderId="0" xfId="0" applyNumberFormat="1" applyFont="1" applyFill="1" applyBorder="1" applyAlignment="1">
      <alignment horizontal="right"/>
    </xf>
    <xf numFmtId="0" fontId="5" fillId="24" borderId="0" xfId="0" applyFont="1" applyFill="1" applyAlignment="1">
      <alignment/>
    </xf>
    <xf numFmtId="39" fontId="5" fillId="24" borderId="0" xfId="0" applyNumberFormat="1" applyFont="1" applyFill="1" applyAlignment="1">
      <alignment/>
    </xf>
    <xf numFmtId="0" fontId="5" fillId="0" borderId="0" xfId="62" applyFont="1" applyFill="1" applyAlignment="1" quotePrefix="1">
      <alignment vertical="center"/>
      <protection/>
    </xf>
    <xf numFmtId="0" fontId="5" fillId="0" borderId="0" xfId="62" applyFont="1" applyFill="1">
      <alignment/>
      <protection/>
    </xf>
    <xf numFmtId="224" fontId="5" fillId="0" borderId="0" xfId="0" applyNumberFormat="1" applyFont="1" applyFill="1" applyAlignment="1">
      <alignment horizontal="center" vertical="top"/>
    </xf>
    <xf numFmtId="0" fontId="5" fillId="0" borderId="0" xfId="63" applyFont="1" applyFill="1" applyAlignment="1">
      <alignment horizontal="center"/>
      <protection/>
    </xf>
    <xf numFmtId="0" fontId="21" fillId="0" borderId="0" xfId="0" applyFont="1" applyFill="1" applyAlignment="1">
      <alignment vertical="top"/>
    </xf>
    <xf numFmtId="15" fontId="5" fillId="0" borderId="0" xfId="0" applyNumberFormat="1" applyFont="1" applyFill="1" applyAlignment="1" quotePrefix="1">
      <alignment vertical="top"/>
    </xf>
    <xf numFmtId="0" fontId="22" fillId="0" borderId="0" xfId="64" applyFont="1" applyFill="1" applyAlignment="1">
      <alignment vertical="top"/>
      <protection/>
    </xf>
    <xf numFmtId="0" fontId="17" fillId="0" borderId="0" xfId="0" applyFont="1" applyFill="1" applyAlignment="1">
      <alignment horizontal="justify" vertical="top"/>
    </xf>
    <xf numFmtId="0" fontId="6" fillId="0" borderId="0" xfId="0" applyFont="1" applyFill="1" applyAlignment="1">
      <alignment horizontal="right" vertical="top"/>
    </xf>
    <xf numFmtId="0" fontId="21" fillId="0" borderId="0" xfId="0" applyFont="1" applyFill="1" applyAlignment="1" quotePrefix="1">
      <alignment horizontal="right" vertical="top"/>
    </xf>
    <xf numFmtId="1" fontId="5" fillId="0" borderId="0" xfId="65" applyNumberFormat="1" applyFont="1" applyFill="1" applyBorder="1" applyAlignment="1" applyProtection="1">
      <alignment vertical="center"/>
      <protection/>
    </xf>
    <xf numFmtId="37" fontId="5" fillId="0" borderId="0" xfId="65" applyNumberFormat="1" applyFont="1" applyFill="1" applyBorder="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0" fontId="17" fillId="0" borderId="0" xfId="0" applyFont="1" applyFill="1" applyAlignment="1">
      <alignment horizontal="justify" vertical="top"/>
    </xf>
    <xf numFmtId="37" fontId="17" fillId="0" borderId="0" xfId="0" applyNumberFormat="1" applyFont="1" applyFill="1" applyAlignment="1">
      <alignment/>
    </xf>
    <xf numFmtId="37" fontId="0" fillId="0" borderId="0" xfId="0" applyNumberFormat="1" applyFont="1" applyFill="1" applyBorder="1" applyAlignment="1" applyProtection="1">
      <alignment vertical="center"/>
      <protection/>
    </xf>
    <xf numFmtId="197" fontId="5" fillId="0" borderId="0" xfId="65" applyNumberFormat="1" applyFont="1" applyFill="1">
      <alignment/>
      <protection/>
    </xf>
    <xf numFmtId="0" fontId="0" fillId="0" borderId="0" xfId="42" applyNumberFormat="1" applyFill="1" applyBorder="1" applyProtection="1">
      <alignment vertical="center"/>
      <protection/>
    </xf>
    <xf numFmtId="0" fontId="6" fillId="0" borderId="19" xfId="0" applyFont="1" applyBorder="1" applyAlignment="1">
      <alignment horizontal="right"/>
    </xf>
    <xf numFmtId="197" fontId="5" fillId="0" borderId="17" xfId="42" applyNumberFormat="1" applyFont="1" applyBorder="1" applyAlignment="1">
      <alignment horizontal="right" vertical="center"/>
    </xf>
    <xf numFmtId="197" fontId="5" fillId="0" borderId="19" xfId="42" applyNumberFormat="1" applyFont="1" applyBorder="1" applyAlignment="1">
      <alignment horizontal="right" vertical="center"/>
    </xf>
    <xf numFmtId="197" fontId="5" fillId="0" borderId="21" xfId="42" applyNumberFormat="1" applyFont="1" applyBorder="1" applyAlignment="1">
      <alignment horizontal="right" vertical="center"/>
    </xf>
    <xf numFmtId="0" fontId="12" fillId="0" borderId="0" xfId="61" applyFont="1">
      <alignment/>
      <protection/>
    </xf>
    <xf numFmtId="0" fontId="23" fillId="0" borderId="0" xfId="0" applyFont="1" applyFill="1" applyAlignment="1">
      <alignment horizontal="justify" vertical="top"/>
    </xf>
    <xf numFmtId="37" fontId="5" fillId="0" borderId="12" xfId="63" applyNumberFormat="1" applyFont="1" applyFill="1" applyBorder="1">
      <alignment/>
      <protection/>
    </xf>
    <xf numFmtId="39" fontId="5" fillId="24" borderId="0" xfId="0" applyNumberFormat="1" applyFont="1" applyFill="1" applyBorder="1" applyAlignment="1" applyProtection="1">
      <alignment vertical="center"/>
      <protection/>
    </xf>
    <xf numFmtId="37" fontId="5" fillId="0" borderId="0" xfId="0" applyNumberFormat="1" applyFont="1" applyFill="1" applyAlignment="1">
      <alignment horizontal="centerContinuous"/>
    </xf>
    <xf numFmtId="197" fontId="5" fillId="0" borderId="12" xfId="65" applyNumberFormat="1" applyFont="1" applyFill="1" applyBorder="1">
      <alignment/>
      <protection/>
    </xf>
    <xf numFmtId="197" fontId="5" fillId="0" borderId="0" xfId="65" applyNumberFormat="1" applyFont="1" applyFill="1" applyAlignment="1">
      <alignment horizontal="right"/>
      <protection/>
    </xf>
    <xf numFmtId="197" fontId="5" fillId="0" borderId="12" xfId="65" applyNumberFormat="1" applyFont="1" applyFill="1" applyBorder="1" applyAlignment="1">
      <alignment horizontal="right"/>
      <protection/>
    </xf>
    <xf numFmtId="39" fontId="5" fillId="0" borderId="0" xfId="65" applyNumberFormat="1" applyFont="1" applyFill="1">
      <alignment/>
      <protection/>
    </xf>
    <xf numFmtId="204" fontId="5" fillId="0" borderId="0" xfId="65" applyNumberFormat="1" applyFont="1" applyFill="1">
      <alignment/>
      <protection/>
    </xf>
    <xf numFmtId="0" fontId="6" fillId="0" borderId="17" xfId="0" applyFont="1" applyBorder="1" applyAlignment="1">
      <alignment horizontal="right"/>
    </xf>
    <xf numFmtId="0" fontId="6" fillId="0" borderId="21" xfId="0" applyFont="1" applyBorder="1" applyAlignment="1">
      <alignment horizontal="right"/>
    </xf>
    <xf numFmtId="205" fontId="5" fillId="0" borderId="0" xfId="42" applyNumberFormat="1" applyFont="1" applyFill="1">
      <alignment vertical="center"/>
    </xf>
    <xf numFmtId="205" fontId="5" fillId="0" borderId="14" xfId="42" applyNumberFormat="1" applyFont="1" applyFill="1" applyBorder="1">
      <alignment vertical="center"/>
    </xf>
    <xf numFmtId="0" fontId="5" fillId="0" borderId="14" xfId="0" applyFont="1" applyFill="1" applyBorder="1" applyAlignment="1">
      <alignment/>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13" xfId="42" applyNumberFormat="1" applyFont="1" applyFill="1" applyBorder="1">
      <alignment vertical="center"/>
    </xf>
    <xf numFmtId="3" fontId="5" fillId="0" borderId="0" xfId="63"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3" fontId="5" fillId="0" borderId="13" xfId="63" applyNumberFormat="1" applyFont="1" applyFill="1" applyBorder="1" applyAlignment="1" applyProtection="1">
      <alignment vertical="center"/>
      <protection/>
    </xf>
    <xf numFmtId="0" fontId="15" fillId="0" borderId="0" xfId="0" applyFont="1" applyFill="1" applyAlignment="1">
      <alignment horizontal="justify" vertical="top"/>
    </xf>
    <xf numFmtId="0" fontId="6" fillId="0" borderId="0" xfId="0" applyFont="1" applyFill="1" applyAlignment="1">
      <alignment horizontal="left" vertical="top"/>
    </xf>
    <xf numFmtId="0" fontId="5" fillId="0" borderId="0" xfId="63" applyFont="1" applyFill="1" applyAlignment="1">
      <alignment horizontal="justify" vertical="top"/>
      <protection/>
    </xf>
    <xf numFmtId="0" fontId="5" fillId="0" borderId="0" xfId="0" applyFont="1" applyFill="1" applyAlignment="1">
      <alignment horizontal="left" vertical="top" wrapText="1"/>
    </xf>
    <xf numFmtId="37" fontId="6" fillId="0" borderId="0" xfId="65" applyNumberFormat="1" applyFont="1" applyFill="1" applyAlignment="1">
      <alignment horizontal="center"/>
      <protection/>
    </xf>
    <xf numFmtId="0" fontId="21" fillId="0" borderId="0" xfId="0" applyFont="1" applyFill="1" applyAlignment="1">
      <alignment horizontal="justify" vertical="top"/>
    </xf>
    <xf numFmtId="0" fontId="5" fillId="0" borderId="0" xfId="0" applyFont="1" applyFill="1" applyAlignment="1">
      <alignment wrapText="1"/>
    </xf>
    <xf numFmtId="0" fontId="5"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61" applyFont="1" applyFill="1" applyAlignment="1">
      <alignment horizontal="justify" vertical="top" wrapText="1"/>
      <protection/>
    </xf>
    <xf numFmtId="0" fontId="5" fillId="0" borderId="0" xfId="61" applyFont="1" applyAlignment="1">
      <alignment horizontal="justify" vertical="top"/>
      <protection/>
    </xf>
    <xf numFmtId="0" fontId="15" fillId="0" borderId="0" xfId="61" applyFont="1" applyAlignment="1">
      <alignment horizontal="justify" vertical="top"/>
      <protection/>
    </xf>
    <xf numFmtId="0" fontId="5" fillId="0" borderId="0" xfId="61" applyFont="1" applyAlignment="1">
      <alignment/>
      <protection/>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5" fillId="0" borderId="0" xfId="0" applyFont="1" applyFill="1" applyAlignment="1">
      <alignment horizontal="justify" vertical="justify"/>
    </xf>
    <xf numFmtId="0" fontId="5" fillId="0" borderId="0" xfId="0" applyFont="1" applyFill="1" applyAlignment="1">
      <alignmen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0" xfId="0" applyFont="1" applyFill="1" applyAlignment="1">
      <alignment horizontal="justify" vertical="justify"/>
    </xf>
    <xf numFmtId="0" fontId="6" fillId="0" borderId="0" xfId="0" applyFont="1" applyFill="1" applyAlignment="1">
      <alignment horizontal="justify" vertical="top"/>
    </xf>
    <xf numFmtId="0" fontId="5" fillId="0" borderId="0" xfId="0" applyFont="1" applyFill="1" applyAlignment="1">
      <alignment horizontal="justify" wrapText="1"/>
    </xf>
    <xf numFmtId="0" fontId="5" fillId="0" borderId="0" xfId="0" applyFont="1" applyFill="1" applyAlignment="1">
      <alignment horizontal="justify"/>
    </xf>
    <xf numFmtId="0" fontId="5" fillId="0" borderId="0" xfId="0" applyFont="1" applyFill="1" applyAlignment="1">
      <alignment horizontal="justify" vertical="justify" wrapText="1"/>
    </xf>
    <xf numFmtId="0" fontId="15" fillId="0" borderId="0" xfId="0" applyFont="1" applyFill="1" applyAlignment="1">
      <alignment horizontal="left" vertical="top" wrapText="1"/>
    </xf>
    <xf numFmtId="0" fontId="5" fillId="0" borderId="0" xfId="0" applyFont="1" applyAlignment="1">
      <alignment horizontal="justify"/>
    </xf>
    <xf numFmtId="0" fontId="5" fillId="0" borderId="0" xfId="0" applyFont="1" applyFill="1" applyAlignment="1">
      <alignment horizontal="center" vertical="top"/>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6" fillId="0" borderId="0" xfId="63" applyFont="1" applyFill="1" applyAlignment="1">
      <alignment vertical="top"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_As at Mar'07 amended" xfId="62"/>
    <cellStyle name="Normal_Global Soft (MSC) Bhd (2002)" xfId="63"/>
    <cellStyle name="Normal_Notes_2" xfId="64"/>
    <cellStyle name="Normal_Q1 Results 31.03.2006 (28052006)" xfId="65"/>
    <cellStyle name="Note" xfId="66"/>
    <cellStyle name="Output" xfId="67"/>
    <cellStyle name="Percent" xfId="68"/>
    <cellStyle name="Percent [2]" xfId="69"/>
    <cellStyle name="Title" xfId="70"/>
    <cellStyle name="Total" xfId="71"/>
    <cellStyle name="Tusental (0)_pldt" xfId="72"/>
    <cellStyle name="Tusental_pldt" xfId="73"/>
    <cellStyle name="Valuta (0)_pldt" xfId="74"/>
    <cellStyle name="Valuta_pldt"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221</xdr:row>
      <xdr:rowOff>0</xdr:rowOff>
    </xdr:from>
    <xdr:ext cx="76200" cy="200025"/>
    <xdr:sp fLocksText="0">
      <xdr:nvSpPr>
        <xdr:cNvPr id="1" name="Text Box 1"/>
        <xdr:cNvSpPr txBox="1">
          <a:spLocks noChangeArrowheads="1"/>
        </xdr:cNvSpPr>
      </xdr:nvSpPr>
      <xdr:spPr>
        <a:xfrm>
          <a:off x="4610100" y="42357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206</xdr:row>
      <xdr:rowOff>0</xdr:rowOff>
    </xdr:from>
    <xdr:ext cx="76200" cy="200025"/>
    <xdr:sp fLocksText="0">
      <xdr:nvSpPr>
        <xdr:cNvPr id="2" name="Text Box 2"/>
        <xdr:cNvSpPr txBox="1">
          <a:spLocks noChangeArrowheads="1"/>
        </xdr:cNvSpPr>
      </xdr:nvSpPr>
      <xdr:spPr>
        <a:xfrm>
          <a:off x="4610100" y="36747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209</xdr:row>
      <xdr:rowOff>0</xdr:rowOff>
    </xdr:from>
    <xdr:ext cx="76200" cy="200025"/>
    <xdr:sp fLocksText="0">
      <xdr:nvSpPr>
        <xdr:cNvPr id="3" name="Text Box 3"/>
        <xdr:cNvSpPr txBox="1">
          <a:spLocks noChangeArrowheads="1"/>
        </xdr:cNvSpPr>
      </xdr:nvSpPr>
      <xdr:spPr>
        <a:xfrm>
          <a:off x="4610100" y="378428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205</xdr:row>
      <xdr:rowOff>0</xdr:rowOff>
    </xdr:from>
    <xdr:ext cx="76200" cy="200025"/>
    <xdr:sp fLocksText="0">
      <xdr:nvSpPr>
        <xdr:cNvPr id="4" name="Text Box 4"/>
        <xdr:cNvSpPr txBox="1">
          <a:spLocks noChangeArrowheads="1"/>
        </xdr:cNvSpPr>
      </xdr:nvSpPr>
      <xdr:spPr>
        <a:xfrm>
          <a:off x="4610100" y="343566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206</xdr:row>
      <xdr:rowOff>0</xdr:rowOff>
    </xdr:from>
    <xdr:ext cx="76200" cy="200025"/>
    <xdr:sp fLocksText="0">
      <xdr:nvSpPr>
        <xdr:cNvPr id="5" name="Text Box 5"/>
        <xdr:cNvSpPr txBox="1">
          <a:spLocks noChangeArrowheads="1"/>
        </xdr:cNvSpPr>
      </xdr:nvSpPr>
      <xdr:spPr>
        <a:xfrm>
          <a:off x="4610100" y="367474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
      <selection activeCell="L35" sqref="L35"/>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50" customWidth="1"/>
    <col min="9" max="9" width="13.28125" style="146" customWidth="1"/>
    <col min="10" max="16384" width="11.421875" style="4" customWidth="1"/>
  </cols>
  <sheetData>
    <row r="1" spans="1:6" ht="12.75">
      <c r="A1" s="55" t="s">
        <v>241</v>
      </c>
      <c r="B1" s="56"/>
      <c r="C1" s="56"/>
      <c r="D1" s="56"/>
      <c r="F1" s="56"/>
    </row>
    <row r="2" spans="1:8" ht="12.75">
      <c r="A2" s="55" t="s">
        <v>219</v>
      </c>
      <c r="B2" s="56"/>
      <c r="C2" s="56"/>
      <c r="D2" s="56"/>
      <c r="F2" s="56"/>
      <c r="H2" s="17"/>
    </row>
    <row r="3" spans="1:6" ht="12.75">
      <c r="A3" s="55" t="s">
        <v>316</v>
      </c>
      <c r="B3" s="56"/>
      <c r="C3" s="56"/>
      <c r="D3" s="56"/>
      <c r="F3" s="56"/>
    </row>
    <row r="4" spans="1:8" ht="12.75">
      <c r="A4" s="57"/>
      <c r="H4" s="202"/>
    </row>
    <row r="5" spans="1:8" ht="12.75">
      <c r="A5" s="57"/>
      <c r="H5" s="202"/>
    </row>
    <row r="6" spans="1:9" s="17" customFormat="1" ht="12.75">
      <c r="A6" s="100"/>
      <c r="D6" s="114" t="s">
        <v>29</v>
      </c>
      <c r="E6" s="114"/>
      <c r="G6" s="114" t="s">
        <v>30</v>
      </c>
      <c r="H6" s="114"/>
      <c r="I6" s="145"/>
    </row>
    <row r="7" spans="1:9" s="17" customFormat="1" ht="12.75">
      <c r="A7" s="100"/>
      <c r="E7" s="115"/>
      <c r="F7" s="116"/>
      <c r="G7" s="117"/>
      <c r="H7" s="117"/>
      <c r="I7" s="145"/>
    </row>
    <row r="8" spans="1:9" s="17" customFormat="1" ht="12.75">
      <c r="A8" s="100"/>
      <c r="D8" s="118" t="s">
        <v>32</v>
      </c>
      <c r="E8" s="118" t="s">
        <v>114</v>
      </c>
      <c r="F8" s="116"/>
      <c r="G8" s="118" t="s">
        <v>32</v>
      </c>
      <c r="H8" s="118" t="s">
        <v>114</v>
      </c>
      <c r="I8" s="145"/>
    </row>
    <row r="9" spans="1:9" s="17" customFormat="1" ht="12.75">
      <c r="A9" s="100"/>
      <c r="D9" s="118" t="s">
        <v>17</v>
      </c>
      <c r="E9" s="118" t="s">
        <v>17</v>
      </c>
      <c r="F9" s="116"/>
      <c r="G9" s="118" t="s">
        <v>33</v>
      </c>
      <c r="H9" s="118" t="s">
        <v>33</v>
      </c>
      <c r="I9" s="145"/>
    </row>
    <row r="10" spans="1:9" s="17" customFormat="1" ht="12.75">
      <c r="A10" s="100"/>
      <c r="D10" s="115" t="s">
        <v>317</v>
      </c>
      <c r="E10" s="115" t="s">
        <v>318</v>
      </c>
      <c r="F10" s="116"/>
      <c r="G10" s="115" t="s">
        <v>317</v>
      </c>
      <c r="H10" s="115" t="s">
        <v>318</v>
      </c>
      <c r="I10" s="145"/>
    </row>
    <row r="11" spans="1:9" s="17" customFormat="1" ht="12.75">
      <c r="A11" s="100"/>
      <c r="D11" s="118" t="s">
        <v>4</v>
      </c>
      <c r="E11" s="118" t="s">
        <v>4</v>
      </c>
      <c r="F11" s="116"/>
      <c r="G11" s="118" t="s">
        <v>4</v>
      </c>
      <c r="H11" s="118" t="s">
        <v>4</v>
      </c>
      <c r="I11" s="145"/>
    </row>
    <row r="12" spans="7:8" ht="12.75">
      <c r="G12" s="49"/>
      <c r="H12" s="49"/>
    </row>
    <row r="13" spans="1:8" ht="12.75">
      <c r="A13" s="59" t="s">
        <v>34</v>
      </c>
      <c r="D13" s="49">
        <f>G13-7713</f>
        <v>5684</v>
      </c>
      <c r="E13" s="49">
        <v>10115</v>
      </c>
      <c r="G13" s="49">
        <v>13397</v>
      </c>
      <c r="H13" s="49">
        <v>18710</v>
      </c>
    </row>
    <row r="14" spans="1:8" ht="12.75">
      <c r="A14" s="59"/>
      <c r="D14" s="49"/>
      <c r="E14" s="49"/>
      <c r="G14" s="49"/>
      <c r="H14" s="49"/>
    </row>
    <row r="15" spans="1:8" ht="12.75">
      <c r="A15" s="59" t="s">
        <v>35</v>
      </c>
      <c r="D15" s="48">
        <f>G15+6618</f>
        <v>-4693</v>
      </c>
      <c r="E15" s="25">
        <v>-7066</v>
      </c>
      <c r="G15" s="25">
        <v>-11311</v>
      </c>
      <c r="H15" s="25">
        <v>-13070</v>
      </c>
    </row>
    <row r="16" spans="1:8" ht="12.75">
      <c r="A16" s="59"/>
      <c r="D16" s="49"/>
      <c r="E16" s="49"/>
      <c r="G16" s="49"/>
      <c r="H16" s="49"/>
    </row>
    <row r="17" spans="1:8" ht="12.75">
      <c r="A17" s="59" t="s">
        <v>213</v>
      </c>
      <c r="D17" s="50">
        <f>+D13+D15</f>
        <v>991</v>
      </c>
      <c r="E17" s="50">
        <f>+E13+E15</f>
        <v>3049</v>
      </c>
      <c r="G17" s="50">
        <f>+G13+G15</f>
        <v>2086</v>
      </c>
      <c r="H17" s="50">
        <f>+H13+H15</f>
        <v>5640</v>
      </c>
    </row>
    <row r="18" spans="1:8" ht="12.75">
      <c r="A18" s="59"/>
      <c r="D18" s="49"/>
      <c r="E18" s="49"/>
      <c r="G18" s="49"/>
      <c r="H18" s="49"/>
    </row>
    <row r="19" spans="1:8" ht="12.75">
      <c r="A19" s="59" t="s">
        <v>102</v>
      </c>
      <c r="D19" s="49">
        <f>G19-229</f>
        <v>75</v>
      </c>
      <c r="E19" s="51">
        <v>184</v>
      </c>
      <c r="G19" s="51">
        <v>304</v>
      </c>
      <c r="H19" s="51">
        <v>567</v>
      </c>
    </row>
    <row r="20" spans="1:8" ht="12.75">
      <c r="A20" s="59"/>
      <c r="D20" s="49"/>
      <c r="E20" s="51"/>
      <c r="G20" s="51"/>
      <c r="H20" s="51"/>
    </row>
    <row r="21" spans="1:10" ht="12.75">
      <c r="A21" s="59" t="s">
        <v>36</v>
      </c>
      <c r="D21" s="49">
        <f>G21+647</f>
        <v>-634</v>
      </c>
      <c r="E21" s="49">
        <v>-998</v>
      </c>
      <c r="G21" s="51">
        <v>-1281</v>
      </c>
      <c r="H21" s="49">
        <v>-2234</v>
      </c>
      <c r="J21" s="147"/>
    </row>
    <row r="22" spans="1:8" ht="12.75">
      <c r="A22" s="59" t="s">
        <v>37</v>
      </c>
      <c r="D22" s="25">
        <f>G22+274</f>
        <v>-443</v>
      </c>
      <c r="E22" s="25">
        <v>-868</v>
      </c>
      <c r="G22" s="25">
        <v>-717</v>
      </c>
      <c r="H22" s="25">
        <v>-1455</v>
      </c>
    </row>
    <row r="23" spans="1:8" ht="12.75">
      <c r="A23" s="59"/>
      <c r="D23" s="49"/>
      <c r="E23" s="49"/>
      <c r="G23" s="49"/>
      <c r="H23" s="49"/>
    </row>
    <row r="24" spans="1:8" ht="12.75">
      <c r="A24" s="59" t="s">
        <v>216</v>
      </c>
      <c r="D24" s="49">
        <f>SUM(D17:D22)</f>
        <v>-11</v>
      </c>
      <c r="E24" s="49">
        <f>SUM(E17:E22)</f>
        <v>1367</v>
      </c>
      <c r="G24" s="49">
        <f>SUM(G17:G22)</f>
        <v>392</v>
      </c>
      <c r="H24" s="49">
        <f>SUM(H17:H22)</f>
        <v>2518</v>
      </c>
    </row>
    <row r="25" spans="1:8" ht="12.75">
      <c r="A25" s="59"/>
      <c r="D25" s="49"/>
      <c r="E25" s="49"/>
      <c r="G25" s="49"/>
      <c r="H25" s="49"/>
    </row>
    <row r="26" spans="1:8" ht="12.75">
      <c r="A26" s="59" t="s">
        <v>38</v>
      </c>
      <c r="D26" s="25">
        <f>G26+280</f>
        <v>-206</v>
      </c>
      <c r="E26" s="25">
        <v>-142</v>
      </c>
      <c r="G26" s="25">
        <v>-486</v>
      </c>
      <c r="H26" s="25">
        <v>-305</v>
      </c>
    </row>
    <row r="27" spans="1:8" ht="12.75">
      <c r="A27" s="59"/>
      <c r="D27" s="49"/>
      <c r="E27" s="49"/>
      <c r="G27" s="49"/>
      <c r="H27" s="49"/>
    </row>
    <row r="28" spans="1:8" ht="12.75">
      <c r="A28" s="59" t="s">
        <v>214</v>
      </c>
      <c r="D28" s="49">
        <f>SUM(D24:D26)</f>
        <v>-217</v>
      </c>
      <c r="E28" s="49">
        <f>SUM(E24:E26)</f>
        <v>1225</v>
      </c>
      <c r="G28" s="49">
        <f>SUM(G24:G26)</f>
        <v>-94</v>
      </c>
      <c r="H28" s="49">
        <f>SUM(H24:H26)</f>
        <v>2213</v>
      </c>
    </row>
    <row r="29" spans="4:8" ht="12.75">
      <c r="D29" s="49"/>
      <c r="E29" s="49"/>
      <c r="G29" s="49"/>
      <c r="H29" s="49"/>
    </row>
    <row r="30" spans="1:8" ht="12.75">
      <c r="A30" s="4" t="s">
        <v>170</v>
      </c>
      <c r="D30" s="25">
        <f>G30+83</f>
        <v>-12</v>
      </c>
      <c r="E30" s="25">
        <v>32</v>
      </c>
      <c r="G30" s="25">
        <v>-95</v>
      </c>
      <c r="H30" s="25">
        <v>-160</v>
      </c>
    </row>
    <row r="31" spans="4:8" ht="12.75">
      <c r="D31" s="49"/>
      <c r="E31" s="49"/>
      <c r="G31" s="49"/>
      <c r="H31" s="49"/>
    </row>
    <row r="32" spans="1:8" ht="13.5" thickBot="1">
      <c r="A32" s="4" t="s">
        <v>215</v>
      </c>
      <c r="D32" s="54">
        <f>SUM(D28:D30)</f>
        <v>-229</v>
      </c>
      <c r="E32" s="54">
        <f>SUM(E28:E30)</f>
        <v>1257</v>
      </c>
      <c r="G32" s="54">
        <f>SUM(G28:G30)</f>
        <v>-189</v>
      </c>
      <c r="H32" s="54">
        <f>SUM(H28:H30)</f>
        <v>2053</v>
      </c>
    </row>
    <row r="33" spans="4:8" ht="13.5" thickTop="1">
      <c r="D33" s="49"/>
      <c r="E33" s="49"/>
      <c r="G33" s="49"/>
      <c r="H33" s="49"/>
    </row>
    <row r="34" spans="4:8" ht="12.75">
      <c r="D34" s="49"/>
      <c r="G34" s="51"/>
      <c r="H34" s="4"/>
    </row>
    <row r="35" spans="1:8" ht="12.75">
      <c r="A35" s="4" t="s">
        <v>173</v>
      </c>
      <c r="D35" s="49"/>
      <c r="G35" s="51"/>
      <c r="H35" s="4"/>
    </row>
    <row r="36" spans="1:8" ht="12.75">
      <c r="A36" s="4" t="s">
        <v>223</v>
      </c>
      <c r="D36" s="49">
        <v>-229</v>
      </c>
      <c r="E36" s="49">
        <v>1257</v>
      </c>
      <c r="G36" s="49">
        <v>-189</v>
      </c>
      <c r="H36" s="49">
        <v>2053</v>
      </c>
    </row>
    <row r="37" spans="1:8" ht="12.75">
      <c r="A37" s="4" t="s">
        <v>221</v>
      </c>
      <c r="D37" s="49">
        <v>0</v>
      </c>
      <c r="E37" s="49">
        <v>0</v>
      </c>
      <c r="G37" s="49">
        <v>0</v>
      </c>
      <c r="H37" s="49">
        <v>0</v>
      </c>
    </row>
    <row r="38" spans="4:8" ht="13.5" thickBot="1">
      <c r="D38" s="53">
        <f>SUM(D36:D37)</f>
        <v>-229</v>
      </c>
      <c r="E38" s="53">
        <f>SUM(E36:E37)</f>
        <v>1257</v>
      </c>
      <c r="G38" s="53">
        <f>SUM(G36:G37)</f>
        <v>-189</v>
      </c>
      <c r="H38" s="53">
        <f>SUM(H36:H37)</f>
        <v>2053</v>
      </c>
    </row>
    <row r="39" spans="4:8" ht="13.5" thickTop="1">
      <c r="D39" s="49"/>
      <c r="G39" s="51"/>
      <c r="H39" s="4"/>
    </row>
    <row r="40" ht="12.75">
      <c r="A40" s="4" t="s">
        <v>224</v>
      </c>
    </row>
    <row r="42" spans="1:8" ht="12.75">
      <c r="A42" s="4" t="s">
        <v>174</v>
      </c>
      <c r="D42" s="106">
        <f>NOTES!G246</f>
        <v>-0.04026352154855234</v>
      </c>
      <c r="E42" s="201">
        <f>NOTES!I246</f>
        <v>0.22100981042152967</v>
      </c>
      <c r="F42" s="172"/>
      <c r="G42" s="173">
        <f>NOTES!K246</f>
        <v>-0.033230592020420925</v>
      </c>
      <c r="H42" s="173">
        <f>NOTES!M246</f>
        <v>0.3609651080313448</v>
      </c>
    </row>
    <row r="43" spans="1:8" ht="12.75">
      <c r="A43" s="4" t="s">
        <v>175</v>
      </c>
      <c r="D43" s="106">
        <f>NOTES!G255</f>
        <v>-0.04026352154855234</v>
      </c>
      <c r="E43" s="201">
        <f>NOTES!I255</f>
        <v>0.22100981042152967</v>
      </c>
      <c r="F43" s="172"/>
      <c r="G43" s="173">
        <f>NOTES!K255</f>
        <v>-0.033230592020420925</v>
      </c>
      <c r="H43" s="173">
        <f>NOTES!M255</f>
        <v>0.3609651080313448</v>
      </c>
    </row>
    <row r="44" spans="5:8" ht="12.75">
      <c r="E44" s="26"/>
      <c r="G44" s="26"/>
      <c r="H44" s="26"/>
    </row>
    <row r="45" ht="12.75">
      <c r="G45" s="50"/>
    </row>
    <row r="46" spans="1:7" ht="12.75">
      <c r="A46" s="4" t="s">
        <v>228</v>
      </c>
      <c r="G46" s="50"/>
    </row>
    <row r="47" spans="1:7" ht="12.75">
      <c r="A47" s="4" t="s">
        <v>256</v>
      </c>
      <c r="G47" s="50"/>
    </row>
    <row r="48" ht="12.75">
      <c r="G48" s="50"/>
    </row>
    <row r="49" ht="12.75">
      <c r="G49" s="50"/>
    </row>
    <row r="50" ht="12.75">
      <c r="G50" s="50"/>
    </row>
    <row r="60" ht="12.75">
      <c r="G60" s="50"/>
    </row>
    <row r="62" ht="12.75">
      <c r="H62" s="4"/>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S68"/>
  <sheetViews>
    <sheetView zoomScalePageLayoutView="0" workbookViewId="0" topLeftCell="A28">
      <selection activeCell="E37" sqref="E37"/>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103" customWidth="1"/>
    <col min="10" max="10" width="15.421875" style="4" hidden="1" customWidth="1"/>
    <col min="11" max="11" width="15.57421875" style="4" hidden="1" customWidth="1"/>
    <col min="12" max="12" width="17.7109375" style="50" hidden="1" customWidth="1"/>
    <col min="13" max="13" width="7.140625" style="26" hidden="1" customWidth="1"/>
    <col min="14" max="14" width="14.421875" style="26" hidden="1" customWidth="1"/>
    <col min="15" max="15" width="12.421875" style="4" hidden="1" customWidth="1"/>
    <col min="16" max="16" width="11.421875" style="107" customWidth="1"/>
    <col min="17" max="17" width="11.421875" style="4" customWidth="1"/>
    <col min="18" max="18" width="12.8515625" style="4" customWidth="1"/>
    <col min="19" max="16384" width="11.421875" style="4" customWidth="1"/>
  </cols>
  <sheetData>
    <row r="1" spans="1:16" s="17" customFormat="1" ht="12.75">
      <c r="A1" s="55" t="s">
        <v>241</v>
      </c>
      <c r="B1" s="56"/>
      <c r="C1" s="56"/>
      <c r="D1" s="56"/>
      <c r="E1" s="4"/>
      <c r="G1" s="4"/>
      <c r="K1" s="100"/>
      <c r="L1" s="101"/>
      <c r="M1" s="102"/>
      <c r="N1" s="102"/>
      <c r="P1" s="107"/>
    </row>
    <row r="2" spans="1:16" s="17" customFormat="1" ht="12.75">
      <c r="A2" s="55" t="s">
        <v>218</v>
      </c>
      <c r="L2" s="101"/>
      <c r="M2" s="102"/>
      <c r="N2" s="102"/>
      <c r="P2" s="107"/>
    </row>
    <row r="3" spans="1:16" s="17" customFormat="1" ht="12.75">
      <c r="A3" s="55" t="s">
        <v>319</v>
      </c>
      <c r="L3" s="101"/>
      <c r="M3" s="102"/>
      <c r="N3" s="102"/>
      <c r="P3" s="107"/>
    </row>
    <row r="4" spans="5:14" ht="12.75">
      <c r="E4" s="118" t="s">
        <v>14</v>
      </c>
      <c r="F4" s="17"/>
      <c r="G4" s="118" t="s">
        <v>14</v>
      </c>
      <c r="H4" s="58"/>
      <c r="J4" s="104" t="s">
        <v>14</v>
      </c>
      <c r="K4" s="104" t="s">
        <v>14</v>
      </c>
      <c r="L4" s="88" t="s">
        <v>89</v>
      </c>
      <c r="M4" s="89"/>
      <c r="N4" s="88" t="s">
        <v>89</v>
      </c>
    </row>
    <row r="5" spans="1:14" ht="12.75">
      <c r="A5" s="57"/>
      <c r="E5" s="118" t="s">
        <v>15</v>
      </c>
      <c r="F5" s="17"/>
      <c r="G5" s="118" t="s">
        <v>15</v>
      </c>
      <c r="H5" s="58"/>
      <c r="J5" s="104" t="s">
        <v>16</v>
      </c>
      <c r="K5" s="104" t="s">
        <v>16</v>
      </c>
      <c r="L5" s="88" t="s">
        <v>16</v>
      </c>
      <c r="M5" s="89"/>
      <c r="N5" s="88" t="s">
        <v>16</v>
      </c>
    </row>
    <row r="6" spans="5:15" ht="12.75">
      <c r="E6" s="118" t="s">
        <v>17</v>
      </c>
      <c r="F6" s="17"/>
      <c r="G6" s="118" t="s">
        <v>17</v>
      </c>
      <c r="H6" s="58"/>
      <c r="J6" s="104" t="s">
        <v>17</v>
      </c>
      <c r="K6" s="104" t="s">
        <v>17</v>
      </c>
      <c r="L6" s="88" t="s">
        <v>17</v>
      </c>
      <c r="N6" s="88" t="s">
        <v>17</v>
      </c>
      <c r="O6" s="90" t="s">
        <v>90</v>
      </c>
    </row>
    <row r="7" spans="5:15" ht="12.75">
      <c r="E7" s="118" t="s">
        <v>18</v>
      </c>
      <c r="F7" s="17"/>
      <c r="G7" s="118" t="s">
        <v>18</v>
      </c>
      <c r="H7" s="58"/>
      <c r="J7" s="104" t="s">
        <v>18</v>
      </c>
      <c r="K7" s="104" t="s">
        <v>18</v>
      </c>
      <c r="L7" s="88" t="s">
        <v>18</v>
      </c>
      <c r="M7" s="4"/>
      <c r="N7" s="88" t="s">
        <v>18</v>
      </c>
      <c r="O7" s="90" t="s">
        <v>89</v>
      </c>
    </row>
    <row r="8" spans="5:15" ht="12.75">
      <c r="E8" s="119" t="s">
        <v>317</v>
      </c>
      <c r="F8" s="17"/>
      <c r="G8" s="119" t="s">
        <v>243</v>
      </c>
      <c r="H8" s="58"/>
      <c r="J8" s="91" t="s">
        <v>1</v>
      </c>
      <c r="K8" s="91" t="s">
        <v>2</v>
      </c>
      <c r="L8" s="91" t="s">
        <v>3</v>
      </c>
      <c r="M8" s="4"/>
      <c r="N8" s="92" t="s">
        <v>91</v>
      </c>
      <c r="O8" s="93" t="s">
        <v>91</v>
      </c>
    </row>
    <row r="9" spans="5:15" ht="12.75">
      <c r="E9" s="118" t="s">
        <v>4</v>
      </c>
      <c r="F9" s="17"/>
      <c r="G9" s="118" t="s">
        <v>4</v>
      </c>
      <c r="H9" s="58"/>
      <c r="J9" s="104" t="s">
        <v>4</v>
      </c>
      <c r="K9" s="104" t="s">
        <v>4</v>
      </c>
      <c r="L9" s="104" t="s">
        <v>4</v>
      </c>
      <c r="M9" s="4"/>
      <c r="N9" s="88" t="s">
        <v>92</v>
      </c>
      <c r="O9" s="104" t="s">
        <v>4</v>
      </c>
    </row>
    <row r="10" spans="1:14" ht="12.75">
      <c r="A10" s="94" t="s">
        <v>138</v>
      </c>
      <c r="K10" s="95"/>
      <c r="L10" s="95"/>
      <c r="M10" s="4"/>
      <c r="N10" s="96"/>
    </row>
    <row r="11" spans="11:14" ht="12.75">
      <c r="K11" s="95"/>
      <c r="L11" s="95"/>
      <c r="M11" s="4"/>
      <c r="N11" s="96"/>
    </row>
    <row r="12" spans="1:14" ht="12.75">
      <c r="A12" s="94" t="s">
        <v>139</v>
      </c>
      <c r="K12" s="95"/>
      <c r="L12" s="95"/>
      <c r="M12" s="4"/>
      <c r="N12" s="96"/>
    </row>
    <row r="13" spans="1:15" ht="12.75">
      <c r="A13" s="59" t="s">
        <v>140</v>
      </c>
      <c r="E13" s="49">
        <v>6367</v>
      </c>
      <c r="G13" s="49">
        <v>5996</v>
      </c>
      <c r="J13" s="49">
        <v>667.13868</v>
      </c>
      <c r="K13" s="50">
        <v>642.29435</v>
      </c>
      <c r="L13" s="50">
        <v>545.31196</v>
      </c>
      <c r="M13" s="4"/>
      <c r="N13" s="88" t="s">
        <v>93</v>
      </c>
      <c r="O13" s="4">
        <v>583</v>
      </c>
    </row>
    <row r="14" spans="1:15" ht="12.75">
      <c r="A14" s="59" t="s">
        <v>19</v>
      </c>
      <c r="E14" s="49">
        <v>1275</v>
      </c>
      <c r="G14" s="49">
        <v>1425</v>
      </c>
      <c r="J14" s="49">
        <v>941.533</v>
      </c>
      <c r="K14" s="50">
        <v>879.7717700000001</v>
      </c>
      <c r="L14" s="50">
        <v>847.7982</v>
      </c>
      <c r="M14" s="4"/>
      <c r="N14" s="88" t="s">
        <v>93</v>
      </c>
      <c r="O14" s="4">
        <v>834</v>
      </c>
    </row>
    <row r="15" spans="1:14" ht="12.75">
      <c r="A15" s="59" t="s">
        <v>20</v>
      </c>
      <c r="E15" s="49">
        <v>1</v>
      </c>
      <c r="G15" s="49">
        <v>1</v>
      </c>
      <c r="J15" s="49"/>
      <c r="K15" s="50"/>
      <c r="M15" s="4"/>
      <c r="N15" s="88"/>
    </row>
    <row r="16" spans="1:14" ht="12.75">
      <c r="A16" s="59" t="s">
        <v>189</v>
      </c>
      <c r="E16" s="49">
        <v>26785</v>
      </c>
      <c r="G16" s="49">
        <v>26785</v>
      </c>
      <c r="J16" s="49"/>
      <c r="K16" s="50"/>
      <c r="M16" s="4"/>
      <c r="N16" s="88"/>
    </row>
    <row r="17" spans="1:14" ht="12.75">
      <c r="A17" s="59"/>
      <c r="E17" s="52">
        <f>SUM(E13:E16)</f>
        <v>34428</v>
      </c>
      <c r="G17" s="52">
        <f>SUM(G13:G16)</f>
        <v>34207</v>
      </c>
      <c r="J17" s="49"/>
      <c r="K17" s="50"/>
      <c r="M17" s="4"/>
      <c r="N17" s="88"/>
    </row>
    <row r="18" spans="1:14" ht="12.75">
      <c r="A18" s="59"/>
      <c r="E18" s="51"/>
      <c r="G18" s="51"/>
      <c r="J18" s="49"/>
      <c r="K18" s="50"/>
      <c r="M18" s="4"/>
      <c r="N18" s="88"/>
    </row>
    <row r="19" spans="1:14" ht="12.75">
      <c r="A19" s="97" t="s">
        <v>21</v>
      </c>
      <c r="E19" s="49"/>
      <c r="G19" s="49"/>
      <c r="J19" s="49"/>
      <c r="K19" s="50"/>
      <c r="M19" s="4"/>
      <c r="N19" s="88" t="s">
        <v>93</v>
      </c>
    </row>
    <row r="20" spans="1:18" ht="12.75">
      <c r="A20" s="4" t="s">
        <v>128</v>
      </c>
      <c r="E20" s="49">
        <v>5526</v>
      </c>
      <c r="G20" s="49">
        <v>6283</v>
      </c>
      <c r="J20" s="49"/>
      <c r="K20" s="50"/>
      <c r="M20" s="4"/>
      <c r="N20" s="88"/>
      <c r="P20" s="49"/>
      <c r="R20" s="49"/>
    </row>
    <row r="21" spans="1:18" ht="12.75">
      <c r="A21" s="4" t="s">
        <v>22</v>
      </c>
      <c r="E21" s="49">
        <v>15792</v>
      </c>
      <c r="G21" s="49">
        <v>26105</v>
      </c>
      <c r="J21" s="49">
        <v>3502.1664</v>
      </c>
      <c r="K21" s="50">
        <v>3149.5535</v>
      </c>
      <c r="L21" s="50">
        <v>2494.9911</v>
      </c>
      <c r="M21" s="4"/>
      <c r="N21" s="88" t="s">
        <v>93</v>
      </c>
      <c r="O21" s="4">
        <v>1490</v>
      </c>
      <c r="P21" s="49"/>
      <c r="R21" s="49"/>
    </row>
    <row r="22" spans="1:18" ht="12.75">
      <c r="A22" s="4" t="s">
        <v>23</v>
      </c>
      <c r="E22" s="51">
        <v>2660</v>
      </c>
      <c r="G22" s="51">
        <v>2945</v>
      </c>
      <c r="J22" s="51">
        <v>630.83984</v>
      </c>
      <c r="K22" s="50">
        <v>82.27269</v>
      </c>
      <c r="L22" s="50">
        <v>19.89219</v>
      </c>
      <c r="M22" s="4"/>
      <c r="N22" s="88" t="s">
        <v>93</v>
      </c>
      <c r="O22" s="4">
        <v>17</v>
      </c>
      <c r="P22" s="51"/>
      <c r="R22" s="51"/>
    </row>
    <row r="23" spans="1:19" ht="12.75">
      <c r="A23" s="4" t="s">
        <v>329</v>
      </c>
      <c r="E23" s="51">
        <v>100</v>
      </c>
      <c r="G23" s="123">
        <v>0</v>
      </c>
      <c r="J23" s="51"/>
      <c r="K23" s="50"/>
      <c r="M23" s="4"/>
      <c r="N23" s="88"/>
      <c r="P23" s="191"/>
      <c r="R23" s="49"/>
      <c r="S23" s="49"/>
    </row>
    <row r="24" spans="1:18" ht="12.75">
      <c r="A24" s="4" t="s">
        <v>197</v>
      </c>
      <c r="E24" s="137">
        <v>4302</v>
      </c>
      <c r="G24" s="137">
        <v>6264</v>
      </c>
      <c r="J24" s="51"/>
      <c r="K24" s="50"/>
      <c r="M24" s="4"/>
      <c r="N24" s="88"/>
      <c r="P24" s="191"/>
      <c r="R24" s="190"/>
    </row>
    <row r="25" spans="1:15" ht="12.75">
      <c r="A25" s="4" t="s">
        <v>199</v>
      </c>
      <c r="E25" s="25">
        <v>45</v>
      </c>
      <c r="G25" s="25">
        <v>1642</v>
      </c>
      <c r="J25" s="25">
        <v>4263.41584</v>
      </c>
      <c r="K25" s="48">
        <v>4937.88921</v>
      </c>
      <c r="L25" s="48">
        <v>5544.24982</v>
      </c>
      <c r="M25" s="4"/>
      <c r="N25" s="98" t="s">
        <v>93</v>
      </c>
      <c r="O25" s="99">
        <v>1018</v>
      </c>
    </row>
    <row r="26" spans="5:15" ht="12.75">
      <c r="E26" s="48">
        <f>SUM(E20:E25)</f>
        <v>28425</v>
      </c>
      <c r="G26" s="48">
        <f>SUM(G20:G25)</f>
        <v>43239</v>
      </c>
      <c r="J26" s="48">
        <v>8396.42208</v>
      </c>
      <c r="K26" s="48">
        <v>8169.7154</v>
      </c>
      <c r="L26" s="48">
        <v>8059.133110000001</v>
      </c>
      <c r="M26" s="4"/>
      <c r="N26" s="98" t="s">
        <v>93</v>
      </c>
      <c r="O26" s="48">
        <v>2525</v>
      </c>
    </row>
    <row r="27" spans="5:15" ht="12.75">
      <c r="E27" s="50"/>
      <c r="G27" s="50"/>
      <c r="J27" s="50"/>
      <c r="K27" s="50"/>
      <c r="M27" s="4"/>
      <c r="N27" s="88"/>
      <c r="O27" s="50"/>
    </row>
    <row r="28" spans="1:15" ht="13.5" thickBot="1">
      <c r="A28" s="17" t="s">
        <v>141</v>
      </c>
      <c r="E28" s="24">
        <f>E26+E17</f>
        <v>62853</v>
      </c>
      <c r="G28" s="24">
        <f>G26+G17</f>
        <v>77446</v>
      </c>
      <c r="J28" s="50"/>
      <c r="K28" s="50"/>
      <c r="M28" s="4"/>
      <c r="N28" s="88"/>
      <c r="O28" s="50"/>
    </row>
    <row r="29" spans="5:15" ht="13.5" thickTop="1">
      <c r="E29" s="50"/>
      <c r="G29" s="50"/>
      <c r="J29" s="50"/>
      <c r="K29" s="50"/>
      <c r="M29" s="4"/>
      <c r="N29" s="88"/>
      <c r="O29" s="50"/>
    </row>
    <row r="30" spans="1:13" ht="12.75">
      <c r="A30" s="94" t="s">
        <v>142</v>
      </c>
      <c r="E30" s="49"/>
      <c r="G30" s="49"/>
      <c r="J30" s="49"/>
      <c r="K30" s="50"/>
      <c r="M30" s="4"/>
    </row>
    <row r="31" spans="1:13" ht="12.75">
      <c r="A31" s="94"/>
      <c r="E31" s="49"/>
      <c r="G31" s="49"/>
      <c r="J31" s="49"/>
      <c r="K31" s="50"/>
      <c r="M31" s="4"/>
    </row>
    <row r="32" spans="1:13" ht="12.75">
      <c r="A32" s="94" t="s">
        <v>220</v>
      </c>
      <c r="E32" s="49"/>
      <c r="G32" s="49"/>
      <c r="J32" s="49"/>
      <c r="K32" s="50"/>
      <c r="M32" s="4"/>
    </row>
    <row r="33" spans="1:13" ht="12.75">
      <c r="A33" s="59" t="s">
        <v>27</v>
      </c>
      <c r="E33" s="49">
        <v>56875</v>
      </c>
      <c r="G33" s="49">
        <v>56875</v>
      </c>
      <c r="J33" s="49"/>
      <c r="K33" s="50"/>
      <c r="M33" s="4"/>
    </row>
    <row r="34" spans="1:16" ht="12.75">
      <c r="A34" s="59" t="s">
        <v>28</v>
      </c>
      <c r="E34" s="50">
        <v>2686</v>
      </c>
      <c r="G34" s="50">
        <v>2686</v>
      </c>
      <c r="J34" s="49"/>
      <c r="K34" s="50"/>
      <c r="M34" s="4"/>
      <c r="P34" s="193"/>
    </row>
    <row r="35" spans="1:13" ht="12.75">
      <c r="A35" s="59" t="s">
        <v>127</v>
      </c>
      <c r="E35" s="50">
        <v>1734</v>
      </c>
      <c r="G35" s="50">
        <v>1734</v>
      </c>
      <c r="J35" s="49"/>
      <c r="K35" s="50"/>
      <c r="M35" s="4"/>
    </row>
    <row r="36" spans="1:13" ht="12.75">
      <c r="A36" s="59" t="s">
        <v>148</v>
      </c>
      <c r="E36" s="25">
        <v>-15784</v>
      </c>
      <c r="G36" s="25">
        <v>-15595</v>
      </c>
      <c r="J36" s="49"/>
      <c r="K36" s="50"/>
      <c r="M36" s="4"/>
    </row>
    <row r="37" spans="5:13" ht="12.75">
      <c r="E37" s="50">
        <f>SUM(E33:E36)</f>
        <v>45511</v>
      </c>
      <c r="F37" s="28"/>
      <c r="G37" s="50">
        <f>SUM(G33:G36)</f>
        <v>45700</v>
      </c>
      <c r="J37" s="49"/>
      <c r="K37" s="50"/>
      <c r="M37" s="4"/>
    </row>
    <row r="38" spans="1:13" ht="12.75">
      <c r="A38" s="4" t="s">
        <v>221</v>
      </c>
      <c r="E38" s="50">
        <v>34</v>
      </c>
      <c r="G38" s="50">
        <v>34</v>
      </c>
      <c r="J38" s="49"/>
      <c r="K38" s="50"/>
      <c r="M38" s="4"/>
    </row>
    <row r="39" spans="1:13" ht="12.75">
      <c r="A39" s="55" t="s">
        <v>145</v>
      </c>
      <c r="E39" s="108">
        <f>SUM(E37:E38)</f>
        <v>45545</v>
      </c>
      <c r="G39" s="108">
        <f>SUM(G37:G38)</f>
        <v>45734</v>
      </c>
      <c r="J39" s="49"/>
      <c r="K39" s="50"/>
      <c r="M39" s="4"/>
    </row>
    <row r="40" spans="1:13" ht="12.75">
      <c r="A40" s="59"/>
      <c r="E40" s="50"/>
      <c r="G40" s="50"/>
      <c r="J40" s="49"/>
      <c r="K40" s="50"/>
      <c r="M40" s="4"/>
    </row>
    <row r="41" spans="1:13" ht="12.75">
      <c r="A41" s="97" t="s">
        <v>143</v>
      </c>
      <c r="E41" s="50"/>
      <c r="G41" s="50"/>
      <c r="J41" s="49"/>
      <c r="K41" s="50"/>
      <c r="M41" s="4"/>
    </row>
    <row r="42" spans="1:13" ht="12.75">
      <c r="A42" s="4" t="s">
        <v>194</v>
      </c>
      <c r="E42" s="49">
        <v>4853</v>
      </c>
      <c r="G42" s="49">
        <v>4853</v>
      </c>
      <c r="J42" s="49"/>
      <c r="K42" s="50"/>
      <c r="M42" s="4"/>
    </row>
    <row r="43" spans="1:13" ht="12.75">
      <c r="A43" s="4" t="s">
        <v>176</v>
      </c>
      <c r="E43" s="49">
        <v>30</v>
      </c>
      <c r="G43" s="49">
        <v>30</v>
      </c>
      <c r="J43" s="49"/>
      <c r="K43" s="50"/>
      <c r="M43" s="4"/>
    </row>
    <row r="44" spans="5:13" ht="12.75">
      <c r="E44" s="52">
        <f>SUM(E42:E43)</f>
        <v>4883</v>
      </c>
      <c r="G44" s="52">
        <f>SUM(G42:G43)</f>
        <v>4883</v>
      </c>
      <c r="J44" s="49"/>
      <c r="K44" s="50"/>
      <c r="M44" s="4"/>
    </row>
    <row r="45" spans="1:13" ht="12.75">
      <c r="A45" s="59"/>
      <c r="E45" s="50"/>
      <c r="G45" s="50"/>
      <c r="J45" s="49"/>
      <c r="K45" s="50"/>
      <c r="M45" s="4"/>
    </row>
    <row r="46" spans="1:13" ht="12.75">
      <c r="A46" s="94" t="s">
        <v>144</v>
      </c>
      <c r="E46" s="49"/>
      <c r="G46" s="49"/>
      <c r="J46" s="49"/>
      <c r="K46" s="50"/>
      <c r="M46" s="4"/>
    </row>
    <row r="47" spans="1:18" ht="12.75">
      <c r="A47" s="4" t="s">
        <v>25</v>
      </c>
      <c r="E47" s="49">
        <v>1082</v>
      </c>
      <c r="G47" s="49">
        <v>4988</v>
      </c>
      <c r="J47" s="49">
        <v>0</v>
      </c>
      <c r="K47" s="50">
        <v>16.149</v>
      </c>
      <c r="L47" s="50">
        <v>18.249</v>
      </c>
      <c r="M47" s="4"/>
      <c r="N47" s="88" t="s">
        <v>93</v>
      </c>
      <c r="O47" s="4">
        <v>58</v>
      </c>
      <c r="P47" s="49"/>
      <c r="R47" s="49"/>
    </row>
    <row r="48" spans="1:18" ht="12.75">
      <c r="A48" s="4" t="s">
        <v>26</v>
      </c>
      <c r="E48" s="49">
        <v>213</v>
      </c>
      <c r="G48" s="49">
        <v>925</v>
      </c>
      <c r="J48" s="49">
        <v>185.44429</v>
      </c>
      <c r="K48" s="50">
        <v>227.37013000000002</v>
      </c>
      <c r="L48" s="50">
        <v>355.91489</v>
      </c>
      <c r="M48" s="4"/>
      <c r="N48" s="88" t="s">
        <v>93</v>
      </c>
      <c r="O48" s="4">
        <v>462</v>
      </c>
      <c r="P48" s="49"/>
      <c r="R48" s="49"/>
    </row>
    <row r="49" spans="1:18" ht="12.75">
      <c r="A49" s="4" t="s">
        <v>182</v>
      </c>
      <c r="E49" s="49">
        <v>24</v>
      </c>
      <c r="G49" s="49">
        <v>24</v>
      </c>
      <c r="J49" s="49"/>
      <c r="K49" s="50"/>
      <c r="M49" s="4"/>
      <c r="N49" s="88"/>
      <c r="P49" s="49"/>
      <c r="R49" s="49"/>
    </row>
    <row r="50" spans="1:19" ht="12.75">
      <c r="A50" s="4" t="s">
        <v>193</v>
      </c>
      <c r="E50" s="49">
        <v>10743</v>
      </c>
      <c r="G50" s="49">
        <v>19796</v>
      </c>
      <c r="J50" s="49"/>
      <c r="K50" s="50"/>
      <c r="M50" s="4"/>
      <c r="N50" s="88"/>
      <c r="P50" s="191"/>
      <c r="R50" s="49"/>
      <c r="S50" s="49"/>
    </row>
    <row r="51" spans="1:15" ht="12.75">
      <c r="A51" s="4" t="s">
        <v>105</v>
      </c>
      <c r="E51" s="49">
        <v>363</v>
      </c>
      <c r="G51" s="49">
        <v>1096</v>
      </c>
      <c r="J51" s="49">
        <v>48.756037</v>
      </c>
      <c r="K51" s="50">
        <v>47.536449999999995</v>
      </c>
      <c r="L51" s="50">
        <v>32.117458019577</v>
      </c>
      <c r="M51" s="4"/>
      <c r="N51" s="88" t="s">
        <v>93</v>
      </c>
      <c r="O51" s="4">
        <v>32</v>
      </c>
    </row>
    <row r="52" spans="5:15" ht="12.75">
      <c r="E52" s="25"/>
      <c r="G52" s="25"/>
      <c r="J52" s="25">
        <v>-10.87635</v>
      </c>
      <c r="K52" s="48">
        <v>-9.0355376</v>
      </c>
      <c r="L52" s="48">
        <v>-6.288</v>
      </c>
      <c r="M52" s="4"/>
      <c r="N52" s="98" t="s">
        <v>93</v>
      </c>
      <c r="O52" s="99">
        <v>1</v>
      </c>
    </row>
    <row r="53" spans="5:15" ht="12.75">
      <c r="E53" s="48">
        <f>SUM(E47:E52)</f>
        <v>12425</v>
      </c>
      <c r="G53" s="48">
        <f>SUM(G47:G52)</f>
        <v>26829</v>
      </c>
      <c r="J53" s="48">
        <v>223.32397699999999</v>
      </c>
      <c r="K53" s="48">
        <v>282.0200424</v>
      </c>
      <c r="L53" s="48">
        <v>399.993348019577</v>
      </c>
      <c r="M53" s="4"/>
      <c r="N53" s="98" t="s">
        <v>93</v>
      </c>
      <c r="O53" s="48">
        <v>563</v>
      </c>
    </row>
    <row r="54" spans="5:14" ht="12.75">
      <c r="E54" s="49"/>
      <c r="G54" s="49"/>
      <c r="J54" s="49"/>
      <c r="K54" s="50"/>
      <c r="M54" s="4"/>
      <c r="N54" s="88"/>
    </row>
    <row r="55" spans="1:15" ht="12.75">
      <c r="A55" s="17" t="s">
        <v>146</v>
      </c>
      <c r="E55" s="50">
        <f>E53+E44</f>
        <v>17308</v>
      </c>
      <c r="G55" s="50">
        <f>G53+G44</f>
        <v>31712</v>
      </c>
      <c r="J55" s="50">
        <v>8173.098103</v>
      </c>
      <c r="K55" s="50">
        <v>7887.6953576</v>
      </c>
      <c r="L55" s="50">
        <v>7659.139761980424</v>
      </c>
      <c r="M55" s="4"/>
      <c r="N55" s="88" t="s">
        <v>93</v>
      </c>
      <c r="O55" s="50">
        <v>1962</v>
      </c>
    </row>
    <row r="56" spans="5:15" ht="12.75">
      <c r="E56" s="50"/>
      <c r="G56" s="50"/>
      <c r="J56" s="50"/>
      <c r="K56" s="50"/>
      <c r="M56" s="4"/>
      <c r="N56" s="88"/>
      <c r="O56" s="50"/>
    </row>
    <row r="57" spans="1:15" ht="13.5" thickBot="1">
      <c r="A57" s="17" t="s">
        <v>147</v>
      </c>
      <c r="E57" s="24">
        <f>E55+E39</f>
        <v>62853</v>
      </c>
      <c r="G57" s="24">
        <f>G55+G39</f>
        <v>77446</v>
      </c>
      <c r="J57" s="24">
        <v>10277.781453</v>
      </c>
      <c r="K57" s="24">
        <v>9905.773147599999</v>
      </c>
      <c r="L57" s="24">
        <v>9924.838101980424</v>
      </c>
      <c r="M57" s="4"/>
      <c r="N57" s="105" t="s">
        <v>93</v>
      </c>
      <c r="O57" s="24">
        <v>4228</v>
      </c>
    </row>
    <row r="58" spans="5:13" ht="13.5" thickTop="1">
      <c r="E58" s="49"/>
      <c r="G58" s="49"/>
      <c r="J58" s="49"/>
      <c r="K58" s="50"/>
      <c r="M58" s="4"/>
    </row>
    <row r="59" spans="1:15" ht="12.75">
      <c r="A59" s="4" t="s">
        <v>149</v>
      </c>
      <c r="E59" s="30">
        <v>568753</v>
      </c>
      <c r="G59" s="30">
        <v>568753</v>
      </c>
      <c r="J59" s="49">
        <v>4279.5</v>
      </c>
      <c r="K59" s="50">
        <v>4280</v>
      </c>
      <c r="L59" s="50">
        <v>4280</v>
      </c>
      <c r="M59" s="4"/>
      <c r="N59" s="88" t="s">
        <v>93</v>
      </c>
      <c r="O59" s="4">
        <v>3280</v>
      </c>
    </row>
    <row r="60" spans="11:13" ht="12.75">
      <c r="K60" s="50"/>
      <c r="M60" s="4"/>
    </row>
    <row r="61" spans="1:15" ht="12.75">
      <c r="A61" s="28" t="s">
        <v>222</v>
      </c>
      <c r="B61" s="28"/>
      <c r="J61" s="26">
        <v>20.138520724299067</v>
      </c>
      <c r="K61" s="26">
        <v>19.455732424299065</v>
      </c>
      <c r="L61" s="26">
        <v>18.85970852803738</v>
      </c>
      <c r="M61" s="4"/>
      <c r="N61" s="88" t="s">
        <v>93</v>
      </c>
      <c r="O61" s="26">
        <v>7.3201219512195115</v>
      </c>
    </row>
    <row r="62" spans="1:13" ht="12.75">
      <c r="A62" s="28" t="s">
        <v>171</v>
      </c>
      <c r="E62" s="26">
        <f>+E37/E59</f>
        <v>0.08001891858152836</v>
      </c>
      <c r="G62" s="26">
        <f>+G37/G59</f>
        <v>0.08035122452101351</v>
      </c>
      <c r="K62" s="50"/>
      <c r="M62" s="4"/>
    </row>
    <row r="63" spans="1:13" ht="12.75">
      <c r="A63" s="28"/>
      <c r="K63" s="50"/>
      <c r="M63" s="4"/>
    </row>
    <row r="64" spans="1:13" ht="12.75">
      <c r="A64" s="4" t="s">
        <v>229</v>
      </c>
      <c r="M64" s="4"/>
    </row>
    <row r="65" spans="1:13" ht="12.75">
      <c r="A65" s="4" t="s">
        <v>256</v>
      </c>
      <c r="M65" s="4"/>
    </row>
    <row r="66" ht="12.75">
      <c r="M66" s="4"/>
    </row>
    <row r="67" ht="12.75">
      <c r="M67" s="4"/>
    </row>
    <row r="68" ht="12.75">
      <c r="M68" s="4"/>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0">
      <selection activeCell="A37" sqref="A37"/>
    </sheetView>
  </sheetViews>
  <sheetFormatPr defaultColWidth="11.421875" defaultRowHeight="12.75"/>
  <cols>
    <col min="1" max="1" width="5.421875" style="37" customWidth="1"/>
    <col min="2" max="2" width="11.421875" style="37" customWidth="1"/>
    <col min="3" max="3" width="9.57421875" style="37" customWidth="1"/>
    <col min="4" max="4" width="10.8515625" style="37" customWidth="1"/>
    <col min="5" max="8" width="16.7109375" style="38" customWidth="1"/>
    <col min="9" max="9" width="16.7109375" style="42" customWidth="1"/>
    <col min="10" max="10" width="18.57421875" style="37" customWidth="1"/>
    <col min="11" max="11" width="16.7109375" style="37" customWidth="1"/>
    <col min="12" max="16384" width="11.421875" style="37" customWidth="1"/>
  </cols>
  <sheetData>
    <row r="1" spans="1:9" s="33" customFormat="1" ht="12.75">
      <c r="A1" s="55" t="s">
        <v>241</v>
      </c>
      <c r="B1" s="56"/>
      <c r="C1" s="56"/>
      <c r="D1" s="56"/>
      <c r="E1" s="4"/>
      <c r="F1" s="17"/>
      <c r="G1" s="34"/>
      <c r="H1" s="34"/>
      <c r="I1" s="35"/>
    </row>
    <row r="2" spans="1:9" s="33" customFormat="1" ht="12.75">
      <c r="A2" s="31" t="s">
        <v>163</v>
      </c>
      <c r="B2" s="32"/>
      <c r="E2" s="34"/>
      <c r="F2" s="34"/>
      <c r="G2" s="34"/>
      <c r="H2" s="34"/>
      <c r="I2" s="35"/>
    </row>
    <row r="3" spans="1:9" s="33" customFormat="1" ht="12.75">
      <c r="A3" s="31" t="s">
        <v>316</v>
      </c>
      <c r="B3" s="32"/>
      <c r="E3" s="34"/>
      <c r="F3" s="34"/>
      <c r="G3" s="34"/>
      <c r="H3" s="34"/>
      <c r="I3" s="35"/>
    </row>
    <row r="4" spans="1:9" s="33" customFormat="1" ht="12.75">
      <c r="A4" s="31"/>
      <c r="B4" s="32"/>
      <c r="E4" s="34"/>
      <c r="F4" s="34"/>
      <c r="G4" s="34"/>
      <c r="H4" s="34"/>
      <c r="I4" s="35"/>
    </row>
    <row r="5" spans="1:9" ht="12.75">
      <c r="A5" s="36"/>
      <c r="E5" s="223" t="s">
        <v>230</v>
      </c>
      <c r="F5" s="223"/>
      <c r="G5" s="223"/>
      <c r="H5" s="223"/>
      <c r="I5" s="223"/>
    </row>
    <row r="6" spans="1:9" ht="12.75">
      <c r="A6" s="36"/>
      <c r="E6" s="39"/>
      <c r="F6" s="112" t="s">
        <v>81</v>
      </c>
      <c r="G6" s="112" t="s">
        <v>81</v>
      </c>
      <c r="H6" s="41"/>
      <c r="I6" s="40"/>
    </row>
    <row r="7" spans="1:12" ht="12.75">
      <c r="A7" s="36"/>
      <c r="E7" s="112"/>
      <c r="F7" s="112" t="s">
        <v>82</v>
      </c>
      <c r="G7" s="112" t="s">
        <v>82</v>
      </c>
      <c r="H7" s="112" t="s">
        <v>83</v>
      </c>
      <c r="I7" s="111"/>
      <c r="J7" s="33"/>
      <c r="K7" s="33"/>
      <c r="L7" s="33"/>
    </row>
    <row r="8" spans="1:12" ht="12.75">
      <c r="A8" s="36"/>
      <c r="E8" s="112" t="s">
        <v>84</v>
      </c>
      <c r="F8" s="112" t="s">
        <v>85</v>
      </c>
      <c r="G8" s="112" t="s">
        <v>85</v>
      </c>
      <c r="H8" s="112" t="s">
        <v>85</v>
      </c>
      <c r="I8" s="112" t="s">
        <v>86</v>
      </c>
      <c r="J8" s="113" t="s">
        <v>227</v>
      </c>
      <c r="K8" s="113" t="s">
        <v>164</v>
      </c>
      <c r="L8" s="33"/>
    </row>
    <row r="9" spans="1:12" ht="12.75">
      <c r="A9" s="36"/>
      <c r="E9" s="112" t="s">
        <v>87</v>
      </c>
      <c r="F9" s="112" t="s">
        <v>84</v>
      </c>
      <c r="G9" s="112" t="s">
        <v>125</v>
      </c>
      <c r="H9" s="112" t="s">
        <v>165</v>
      </c>
      <c r="I9" s="111"/>
      <c r="J9" s="113" t="s">
        <v>166</v>
      </c>
      <c r="K9" s="113" t="s">
        <v>167</v>
      </c>
      <c r="L9" s="33"/>
    </row>
    <row r="10" spans="1:12" ht="12.75">
      <c r="A10" s="36"/>
      <c r="E10" s="112"/>
      <c r="F10" s="112" t="s">
        <v>88</v>
      </c>
      <c r="G10" s="112" t="s">
        <v>126</v>
      </c>
      <c r="H10" s="112" t="s">
        <v>168</v>
      </c>
      <c r="I10" s="111"/>
      <c r="J10" s="33"/>
      <c r="K10" s="33"/>
      <c r="L10" s="33"/>
    </row>
    <row r="11" spans="1:12" ht="12.75">
      <c r="A11" s="36"/>
      <c r="E11" s="112" t="s">
        <v>4</v>
      </c>
      <c r="F11" s="112" t="s">
        <v>4</v>
      </c>
      <c r="G11" s="112" t="s">
        <v>4</v>
      </c>
      <c r="H11" s="112" t="s">
        <v>4</v>
      </c>
      <c r="I11" s="112" t="s">
        <v>4</v>
      </c>
      <c r="J11" s="112" t="s">
        <v>4</v>
      </c>
      <c r="K11" s="112" t="s">
        <v>4</v>
      </c>
      <c r="L11" s="33"/>
    </row>
    <row r="13" ht="12.75">
      <c r="A13" s="33" t="s">
        <v>320</v>
      </c>
    </row>
    <row r="15" spans="1:11" ht="12.75">
      <c r="A15" s="37" t="s">
        <v>254</v>
      </c>
      <c r="E15" s="38">
        <v>56875</v>
      </c>
      <c r="F15" s="38">
        <v>2686</v>
      </c>
      <c r="G15" s="38">
        <v>1734</v>
      </c>
      <c r="H15" s="38">
        <v>-15595</v>
      </c>
      <c r="I15" s="42">
        <f>SUM(E15:H15)</f>
        <v>45700</v>
      </c>
      <c r="J15" s="184">
        <v>34</v>
      </c>
      <c r="K15" s="38">
        <f>SUM(I15:J15)</f>
        <v>45734</v>
      </c>
    </row>
    <row r="16" ht="12.75">
      <c r="K16" s="38"/>
    </row>
    <row r="17" spans="1:11" ht="12.75">
      <c r="A17" s="43" t="s">
        <v>217</v>
      </c>
      <c r="E17" s="150">
        <v>0</v>
      </c>
      <c r="F17" s="150">
        <v>0</v>
      </c>
      <c r="G17" s="150">
        <v>0</v>
      </c>
      <c r="H17" s="38">
        <v>-189</v>
      </c>
      <c r="I17" s="42">
        <f>SUM(E17:H17)</f>
        <v>-189</v>
      </c>
      <c r="J17" s="151">
        <v>0</v>
      </c>
      <c r="K17" s="38">
        <f>SUM(I17:J17)</f>
        <v>-189</v>
      </c>
    </row>
    <row r="18" spans="1:11" ht="12.75">
      <c r="A18" s="43"/>
      <c r="E18" s="150"/>
      <c r="F18" s="150"/>
      <c r="G18" s="150"/>
      <c r="J18" s="151"/>
      <c r="K18" s="38"/>
    </row>
    <row r="19" spans="1:11" ht="12.75">
      <c r="A19" s="43" t="s">
        <v>250</v>
      </c>
      <c r="E19" s="150">
        <v>0</v>
      </c>
      <c r="F19" s="150">
        <v>0</v>
      </c>
      <c r="G19" s="150">
        <v>0</v>
      </c>
      <c r="H19" s="150">
        <v>0</v>
      </c>
      <c r="I19" s="42">
        <f>SUM(E19:H19)</f>
        <v>0</v>
      </c>
      <c r="J19" s="151">
        <v>0</v>
      </c>
      <c r="K19" s="38">
        <f>SUM(I19:J19)</f>
        <v>0</v>
      </c>
    </row>
    <row r="20" spans="1:11" ht="12.75">
      <c r="A20" s="43"/>
      <c r="K20" s="38"/>
    </row>
    <row r="21" spans="5:11" ht="12.75">
      <c r="E21" s="44"/>
      <c r="F21" s="44"/>
      <c r="G21" s="44"/>
      <c r="H21" s="44"/>
      <c r="I21" s="44"/>
      <c r="J21" s="45"/>
      <c r="K21" s="45"/>
    </row>
    <row r="22" ht="12.75">
      <c r="I22" s="38"/>
    </row>
    <row r="23" spans="1:11" ht="13.5" thickBot="1">
      <c r="A23" s="37" t="s">
        <v>334</v>
      </c>
      <c r="E23" s="46">
        <f aca="true" t="shared" si="0" ref="E23:K23">SUM(E15:E20)</f>
        <v>56875</v>
      </c>
      <c r="F23" s="46">
        <f t="shared" si="0"/>
        <v>2686</v>
      </c>
      <c r="G23" s="46">
        <f t="shared" si="0"/>
        <v>1734</v>
      </c>
      <c r="H23" s="46">
        <f t="shared" si="0"/>
        <v>-15784</v>
      </c>
      <c r="I23" s="46">
        <f t="shared" si="0"/>
        <v>45511</v>
      </c>
      <c r="J23" s="46">
        <f t="shared" si="0"/>
        <v>34</v>
      </c>
      <c r="K23" s="46">
        <f t="shared" si="0"/>
        <v>45545</v>
      </c>
    </row>
    <row r="24" ht="13.5" thickTop="1"/>
    <row r="27" spans="1:12" s="148" customFormat="1" ht="12.75">
      <c r="A27" s="33" t="s">
        <v>333</v>
      </c>
      <c r="B27" s="37"/>
      <c r="C27" s="37"/>
      <c r="D27" s="37"/>
      <c r="E27" s="38"/>
      <c r="F27" s="38"/>
      <c r="G27" s="38"/>
      <c r="H27" s="38"/>
      <c r="I27" s="42"/>
      <c r="J27" s="37"/>
      <c r="K27" s="37"/>
      <c r="L27" s="37"/>
    </row>
    <row r="28" spans="1:12" s="148" customFormat="1" ht="12.75">
      <c r="A28" s="43"/>
      <c r="B28" s="37"/>
      <c r="C28" s="37"/>
      <c r="D28" s="37"/>
      <c r="E28" s="38"/>
      <c r="F28" s="38"/>
      <c r="G28" s="38"/>
      <c r="H28" s="38"/>
      <c r="I28" s="42"/>
      <c r="J28" s="37"/>
      <c r="K28" s="37"/>
      <c r="L28" s="37"/>
    </row>
    <row r="29" spans="1:12" s="148" customFormat="1" ht="12.75">
      <c r="A29" s="43" t="s">
        <v>255</v>
      </c>
      <c r="B29" s="37"/>
      <c r="C29" s="37"/>
      <c r="D29" s="37"/>
      <c r="E29" s="38">
        <v>56875</v>
      </c>
      <c r="F29" s="38">
        <v>2686</v>
      </c>
      <c r="G29" s="38">
        <v>1750</v>
      </c>
      <c r="H29" s="38">
        <v>-11195</v>
      </c>
      <c r="I29" s="38">
        <f>SUM(E29:H29)</f>
        <v>50116</v>
      </c>
      <c r="J29" s="37">
        <v>36</v>
      </c>
      <c r="K29" s="38">
        <f>SUM(I29:J29)</f>
        <v>50152</v>
      </c>
      <c r="L29" s="37"/>
    </row>
    <row r="30" spans="1:12" s="148" customFormat="1" ht="12.75">
      <c r="A30" s="43"/>
      <c r="B30" s="37"/>
      <c r="C30" s="37"/>
      <c r="D30" s="37"/>
      <c r="E30" s="38"/>
      <c r="F30" s="38"/>
      <c r="G30" s="38"/>
      <c r="H30" s="38"/>
      <c r="I30" s="38"/>
      <c r="J30" s="37"/>
      <c r="K30" s="37"/>
      <c r="L30" s="37"/>
    </row>
    <row r="31" spans="1:12" s="148" customFormat="1" ht="12.75">
      <c r="A31" s="43" t="s">
        <v>191</v>
      </c>
      <c r="B31" s="37"/>
      <c r="C31" s="37"/>
      <c r="D31" s="37"/>
      <c r="E31" s="150">
        <v>0</v>
      </c>
      <c r="F31" s="150">
        <v>0</v>
      </c>
      <c r="G31" s="150">
        <v>0</v>
      </c>
      <c r="H31" s="38">
        <v>2053</v>
      </c>
      <c r="I31" s="38">
        <f>SUM(E31:H31)</f>
        <v>2053</v>
      </c>
      <c r="J31" s="150">
        <v>0</v>
      </c>
      <c r="K31" s="38">
        <f>SUM(I31:J31)</f>
        <v>2053</v>
      </c>
      <c r="L31" s="37"/>
    </row>
    <row r="32" spans="1:12" s="148" customFormat="1" ht="12.75">
      <c r="A32" s="43"/>
      <c r="B32" s="37"/>
      <c r="C32" s="37"/>
      <c r="D32" s="37"/>
      <c r="E32" s="150"/>
      <c r="F32" s="150"/>
      <c r="G32" s="150"/>
      <c r="H32" s="38"/>
      <c r="I32" s="38"/>
      <c r="J32" s="152"/>
      <c r="K32" s="38"/>
      <c r="L32" s="37"/>
    </row>
    <row r="33" spans="1:12" s="148" customFormat="1" ht="12.75">
      <c r="A33" s="174"/>
      <c r="B33" s="175"/>
      <c r="C33" s="37"/>
      <c r="D33" s="37"/>
      <c r="E33" s="150"/>
      <c r="F33" s="38"/>
      <c r="G33" s="38" t="s">
        <v>200</v>
      </c>
      <c r="H33" s="150"/>
      <c r="I33" s="38"/>
      <c r="J33" s="150"/>
      <c r="K33" s="150"/>
      <c r="L33" s="37"/>
    </row>
    <row r="34" spans="1:12" s="148" customFormat="1" ht="12.75">
      <c r="A34" s="37"/>
      <c r="B34" s="37"/>
      <c r="C34" s="37"/>
      <c r="D34" s="37"/>
      <c r="E34" s="44"/>
      <c r="F34" s="44"/>
      <c r="G34" s="44"/>
      <c r="H34" s="44"/>
      <c r="I34" s="153"/>
      <c r="J34" s="45"/>
      <c r="K34" s="45"/>
      <c r="L34" s="37"/>
    </row>
    <row r="35" spans="5:12" s="148" customFormat="1" ht="12.75">
      <c r="E35" s="38"/>
      <c r="F35" s="38"/>
      <c r="G35" s="38"/>
      <c r="H35" s="38"/>
      <c r="I35" s="42"/>
      <c r="J35" s="37"/>
      <c r="K35" s="37"/>
      <c r="L35" s="37"/>
    </row>
    <row r="36" spans="1:12" s="148" customFormat="1" ht="13.5" thickBot="1">
      <c r="A36" s="37" t="s">
        <v>338</v>
      </c>
      <c r="B36" s="37"/>
      <c r="C36" s="37"/>
      <c r="E36" s="46">
        <f>SUM(E29:E35)</f>
        <v>56875</v>
      </c>
      <c r="F36" s="46">
        <f aca="true" t="shared" si="1" ref="F36:K36">SUM(F29:F35)</f>
        <v>2686</v>
      </c>
      <c r="G36" s="46">
        <f t="shared" si="1"/>
        <v>1750</v>
      </c>
      <c r="H36" s="46">
        <f t="shared" si="1"/>
        <v>-9142</v>
      </c>
      <c r="I36" s="46">
        <f t="shared" si="1"/>
        <v>52169</v>
      </c>
      <c r="J36" s="46">
        <f t="shared" si="1"/>
        <v>36</v>
      </c>
      <c r="K36" s="46">
        <f t="shared" si="1"/>
        <v>52205</v>
      </c>
      <c r="L36" s="37"/>
    </row>
    <row r="37" spans="5:12" s="148" customFormat="1" ht="13.5" thickTop="1">
      <c r="E37" s="38"/>
      <c r="F37" s="38"/>
      <c r="G37" s="38"/>
      <c r="H37" s="38"/>
      <c r="I37" s="42"/>
      <c r="J37" s="37"/>
      <c r="K37" s="37"/>
      <c r="L37" s="37"/>
    </row>
    <row r="39" ht="12.75">
      <c r="A39" s="37" t="s">
        <v>169</v>
      </c>
    </row>
    <row r="40" ht="12.75">
      <c r="A40" s="37" t="s">
        <v>256</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7"/>
  <sheetViews>
    <sheetView zoomScalePageLayoutView="0" workbookViewId="0" topLeftCell="A31">
      <selection activeCell="K24" sqref="K24"/>
    </sheetView>
  </sheetViews>
  <sheetFormatPr defaultColWidth="11.421875" defaultRowHeight="12.75"/>
  <cols>
    <col min="1" max="1" width="5.421875" style="37" customWidth="1"/>
    <col min="2" max="2" width="11.421875" style="37" customWidth="1"/>
    <col min="3" max="3" width="22.7109375" style="37" customWidth="1"/>
    <col min="4" max="4" width="25.8515625" style="37" customWidth="1"/>
    <col min="5" max="5" width="17.57421875" style="37" customWidth="1"/>
    <col min="6" max="7" width="4.57421875" style="37" customWidth="1"/>
    <col min="8" max="8" width="17.57421875" style="37" bestFit="1" customWidth="1"/>
    <col min="9" max="9" width="5.7109375" style="37" customWidth="1"/>
    <col min="10" max="16384" width="11.421875" style="37" customWidth="1"/>
  </cols>
  <sheetData>
    <row r="1" spans="1:6" s="33" customFormat="1" ht="12.75">
      <c r="A1" s="55" t="s">
        <v>241</v>
      </c>
      <c r="B1" s="56"/>
      <c r="C1" s="56"/>
      <c r="D1" s="56"/>
      <c r="E1" s="4"/>
      <c r="F1" s="17"/>
    </row>
    <row r="2" spans="1:2" s="33" customFormat="1" ht="12.75">
      <c r="A2" s="31" t="s">
        <v>231</v>
      </c>
      <c r="B2" s="32"/>
    </row>
    <row r="3" spans="1:2" s="33" customFormat="1" ht="12.75">
      <c r="A3" s="31" t="s">
        <v>316</v>
      </c>
      <c r="B3" s="32"/>
    </row>
    <row r="4" ht="12.75">
      <c r="A4" s="36"/>
    </row>
    <row r="5" spans="1:8" ht="12.75">
      <c r="A5" s="36"/>
      <c r="E5" s="120" t="s">
        <v>32</v>
      </c>
      <c r="F5" s="33"/>
      <c r="G5" s="33"/>
      <c r="H5" s="120" t="s">
        <v>114</v>
      </c>
    </row>
    <row r="6" spans="1:8" ht="12.75">
      <c r="A6" s="36"/>
      <c r="E6" s="120" t="s">
        <v>33</v>
      </c>
      <c r="F6" s="33"/>
      <c r="G6" s="33"/>
      <c r="H6" s="120" t="s">
        <v>33</v>
      </c>
    </row>
    <row r="7" spans="1:8" ht="12.75">
      <c r="A7" s="36"/>
      <c r="E7" s="121" t="s">
        <v>317</v>
      </c>
      <c r="F7" s="33"/>
      <c r="G7" s="33"/>
      <c r="H7" s="121" t="s">
        <v>318</v>
      </c>
    </row>
    <row r="8" spans="1:8" ht="12.75">
      <c r="A8" s="36"/>
      <c r="E8" s="111" t="s">
        <v>4</v>
      </c>
      <c r="F8" s="33"/>
      <c r="G8" s="33"/>
      <c r="H8" s="111" t="s">
        <v>4</v>
      </c>
    </row>
    <row r="9" spans="1:3" ht="12.75">
      <c r="A9" s="122" t="s">
        <v>5</v>
      </c>
      <c r="B9" s="33"/>
      <c r="C9" s="33"/>
    </row>
    <row r="10" spans="1:8" ht="12.75">
      <c r="A10" s="37" t="s">
        <v>187</v>
      </c>
      <c r="E10" s="38">
        <v>-94</v>
      </c>
      <c r="H10" s="38">
        <v>2213</v>
      </c>
    </row>
    <row r="11" spans="1:8" ht="12.75">
      <c r="A11" s="43" t="s">
        <v>6</v>
      </c>
      <c r="E11" s="38"/>
      <c r="H11" s="38"/>
    </row>
    <row r="12" spans="1:9" ht="12.75">
      <c r="A12" s="43"/>
      <c r="B12" s="37" t="s">
        <v>159</v>
      </c>
      <c r="E12" s="38">
        <v>141</v>
      </c>
      <c r="H12" s="38">
        <v>83</v>
      </c>
      <c r="I12" s="38"/>
    </row>
    <row r="13" spans="1:9" ht="12.75">
      <c r="A13" s="43"/>
      <c r="B13" s="37" t="s">
        <v>7</v>
      </c>
      <c r="E13" s="38">
        <v>150</v>
      </c>
      <c r="H13" s="38">
        <v>945</v>
      </c>
      <c r="I13" s="38"/>
    </row>
    <row r="14" spans="1:9" ht="12.75">
      <c r="A14" s="43"/>
      <c r="B14" s="37" t="s">
        <v>8</v>
      </c>
      <c r="E14" s="123">
        <v>0</v>
      </c>
      <c r="H14" s="38">
        <v>10</v>
      </c>
      <c r="I14" s="38"/>
    </row>
    <row r="15" spans="1:9" ht="12.75">
      <c r="A15" s="43"/>
      <c r="B15" s="37" t="s">
        <v>240</v>
      </c>
      <c r="E15" s="185">
        <v>486</v>
      </c>
      <c r="H15" s="185">
        <v>305</v>
      </c>
      <c r="I15" s="38"/>
    </row>
    <row r="16" spans="1:9" ht="12.75">
      <c r="A16" s="43"/>
      <c r="B16" s="37" t="s">
        <v>238</v>
      </c>
      <c r="E16" s="44">
        <v>-94</v>
      </c>
      <c r="H16" s="203">
        <v>-60</v>
      </c>
      <c r="I16" s="38"/>
    </row>
    <row r="17" spans="1:8" ht="12.75">
      <c r="A17" s="31" t="s">
        <v>9</v>
      </c>
      <c r="B17" s="33"/>
      <c r="C17" s="33"/>
      <c r="E17" s="38">
        <f>SUM(E10:E16)</f>
        <v>589</v>
      </c>
      <c r="H17" s="38">
        <f>SUM(H10:H16)</f>
        <v>3496</v>
      </c>
    </row>
    <row r="18" spans="1:8" ht="12.75">
      <c r="A18" s="31"/>
      <c r="B18" s="33"/>
      <c r="C18" s="33"/>
      <c r="E18" s="38"/>
      <c r="H18" s="38"/>
    </row>
    <row r="19" spans="2:8" ht="12.75">
      <c r="B19" s="36"/>
      <c r="E19" s="38"/>
      <c r="H19" s="38"/>
    </row>
    <row r="20" spans="1:8" ht="12.75">
      <c r="A20" s="43"/>
      <c r="B20" s="37" t="s">
        <v>211</v>
      </c>
      <c r="E20" s="38">
        <v>11255</v>
      </c>
      <c r="H20" s="38">
        <v>9674</v>
      </c>
    </row>
    <row r="21" spans="1:8" ht="12.75">
      <c r="A21" s="43"/>
      <c r="B21" s="37" t="s">
        <v>10</v>
      </c>
      <c r="E21" s="44">
        <v>-4617</v>
      </c>
      <c r="H21" s="44">
        <v>-5987</v>
      </c>
    </row>
    <row r="22" spans="1:8" ht="12.75">
      <c r="A22" s="31" t="s">
        <v>160</v>
      </c>
      <c r="B22" s="33"/>
      <c r="C22" s="33"/>
      <c r="E22" s="38">
        <f>SUM(E17:E21)</f>
        <v>7227</v>
      </c>
      <c r="H22" s="38">
        <f>SUM(H17:H21)</f>
        <v>7183</v>
      </c>
    </row>
    <row r="23" spans="1:8" s="128" customFormat="1" ht="12.75">
      <c r="A23" s="130"/>
      <c r="B23" s="128" t="s">
        <v>188</v>
      </c>
      <c r="E23" s="192">
        <v>-828</v>
      </c>
      <c r="F23" s="131"/>
      <c r="G23" s="131"/>
      <c r="H23" s="204">
        <v>-53</v>
      </c>
    </row>
    <row r="24" spans="1:8" s="128" customFormat="1" ht="12.75">
      <c r="A24" s="130"/>
      <c r="B24" s="37" t="s">
        <v>133</v>
      </c>
      <c r="C24" s="37"/>
      <c r="D24" s="37"/>
      <c r="E24" s="185">
        <v>-486</v>
      </c>
      <c r="F24" s="131"/>
      <c r="G24" s="131"/>
      <c r="H24" s="185">
        <v>-305</v>
      </c>
    </row>
    <row r="25" spans="1:8" ht="12.75">
      <c r="A25" s="43"/>
      <c r="B25" s="37" t="s">
        <v>239</v>
      </c>
      <c r="E25" s="44">
        <v>94</v>
      </c>
      <c r="H25" s="203">
        <v>60</v>
      </c>
    </row>
    <row r="26" spans="1:8" ht="12.75">
      <c r="A26" s="31" t="s">
        <v>161</v>
      </c>
      <c r="B26" s="33"/>
      <c r="C26" s="33"/>
      <c r="E26" s="38">
        <f>SUM(E22:E25)</f>
        <v>6007</v>
      </c>
      <c r="H26" s="38">
        <f>SUM(H22:H25)</f>
        <v>6885</v>
      </c>
    </row>
    <row r="27" spans="5:8" ht="12.75" hidden="1">
      <c r="E27" s="38"/>
      <c r="H27" s="38"/>
    </row>
    <row r="28" spans="5:8" ht="12.75">
      <c r="E28" s="38"/>
      <c r="H28" s="38"/>
    </row>
    <row r="29" spans="1:8" ht="12.75">
      <c r="A29" s="43"/>
      <c r="E29" s="38"/>
      <c r="H29" s="38"/>
    </row>
    <row r="30" spans="1:8" ht="12.75">
      <c r="A30" s="33" t="s">
        <v>11</v>
      </c>
      <c r="B30" s="33"/>
      <c r="C30" s="33"/>
      <c r="E30" s="38"/>
      <c r="H30" s="38"/>
    </row>
    <row r="31" spans="2:8" s="128" customFormat="1" ht="12.75">
      <c r="B31" s="128" t="s">
        <v>117</v>
      </c>
      <c r="E31" s="44">
        <v>-512</v>
      </c>
      <c r="F31" s="37"/>
      <c r="G31" s="37"/>
      <c r="H31" s="205">
        <v>-65</v>
      </c>
    </row>
    <row r="32" spans="1:8" ht="12.75">
      <c r="A32" s="33" t="s">
        <v>108</v>
      </c>
      <c r="B32" s="33"/>
      <c r="C32" s="33"/>
      <c r="E32" s="38">
        <f>SUM(E31:E31)</f>
        <v>-512</v>
      </c>
      <c r="H32" s="38">
        <f>SUM(H31:H31)</f>
        <v>-65</v>
      </c>
    </row>
    <row r="33" spans="1:8" ht="12.75">
      <c r="A33" s="33"/>
      <c r="B33" s="33"/>
      <c r="C33" s="33"/>
      <c r="E33" s="38"/>
      <c r="H33" s="38"/>
    </row>
    <row r="34" spans="5:8" ht="12.75">
      <c r="E34" s="38"/>
      <c r="H34" s="38"/>
    </row>
    <row r="35" spans="1:8" ht="12.75">
      <c r="A35" s="33" t="s">
        <v>12</v>
      </c>
      <c r="B35" s="33"/>
      <c r="C35" s="33"/>
      <c r="E35" s="38"/>
      <c r="H35" s="38"/>
    </row>
    <row r="36" spans="2:8" ht="12.75">
      <c r="B36" s="37" t="s">
        <v>190</v>
      </c>
      <c r="E36" s="38">
        <v>-9510</v>
      </c>
      <c r="H36" s="204">
        <v>-9312</v>
      </c>
    </row>
    <row r="37" spans="2:8" ht="12.75">
      <c r="B37" s="37" t="s">
        <v>212</v>
      </c>
      <c r="E37" s="38">
        <v>1962</v>
      </c>
      <c r="H37" s="204">
        <v>149</v>
      </c>
    </row>
    <row r="38" spans="2:8" ht="12.75">
      <c r="B38" s="37" t="s">
        <v>195</v>
      </c>
      <c r="E38" s="126"/>
      <c r="H38" s="126">
        <v>0</v>
      </c>
    </row>
    <row r="39" spans="1:8" ht="12.75">
      <c r="A39" s="33" t="s">
        <v>162</v>
      </c>
      <c r="B39" s="33"/>
      <c r="C39" s="33"/>
      <c r="E39" s="38">
        <f>SUM(E36:E38)</f>
        <v>-7548</v>
      </c>
      <c r="H39" s="38">
        <f>SUM(H36:H38)</f>
        <v>-9163</v>
      </c>
    </row>
    <row r="40" spans="1:8" ht="12.75">
      <c r="A40" s="33"/>
      <c r="B40" s="33"/>
      <c r="C40" s="33"/>
      <c r="E40" s="38"/>
      <c r="H40" s="38"/>
    </row>
    <row r="41" spans="5:8" ht="12.75">
      <c r="E41" s="38"/>
      <c r="H41" s="38"/>
    </row>
    <row r="42" spans="1:8" ht="12.75">
      <c r="A42" s="33" t="s">
        <v>13</v>
      </c>
      <c r="B42" s="33"/>
      <c r="C42" s="33"/>
      <c r="D42" s="33"/>
      <c r="E42" s="38">
        <f>+E39+E32+E26</f>
        <v>-2053</v>
      </c>
      <c r="H42" s="38">
        <f>+H39+H32+H26</f>
        <v>-2343</v>
      </c>
    </row>
    <row r="43" spans="1:8" ht="12.75">
      <c r="A43" s="33" t="s">
        <v>177</v>
      </c>
      <c r="B43" s="33"/>
      <c r="C43" s="33"/>
      <c r="D43" s="33"/>
      <c r="E43" s="126">
        <v>0</v>
      </c>
      <c r="H43" s="126">
        <v>0</v>
      </c>
    </row>
    <row r="44" spans="1:9" ht="12.75">
      <c r="A44" s="33" t="s">
        <v>106</v>
      </c>
      <c r="B44" s="33"/>
      <c r="C44" s="33"/>
      <c r="D44" s="33"/>
      <c r="E44" s="44">
        <v>1529</v>
      </c>
      <c r="H44" s="44">
        <v>2486</v>
      </c>
      <c r="I44" s="38"/>
    </row>
    <row r="45" spans="1:10" s="128" customFormat="1" ht="12.75">
      <c r="A45" s="127" t="s">
        <v>107</v>
      </c>
      <c r="B45" s="127"/>
      <c r="C45" s="127"/>
      <c r="D45" s="127"/>
      <c r="E45" s="138">
        <f>SUM(E42:E44)</f>
        <v>-524</v>
      </c>
      <c r="F45" s="37"/>
      <c r="G45" s="37"/>
      <c r="H45" s="138">
        <f>SUM(H42:H44)</f>
        <v>143</v>
      </c>
      <c r="J45" s="129"/>
    </row>
    <row r="46" spans="5:8" ht="12.75">
      <c r="E46" s="38"/>
      <c r="H46" s="206"/>
    </row>
    <row r="47" spans="1:8" ht="12.75">
      <c r="A47" s="37" t="s">
        <v>196</v>
      </c>
      <c r="E47" s="38"/>
      <c r="H47" s="206"/>
    </row>
    <row r="48" spans="1:8" ht="12.75">
      <c r="A48" s="37" t="s">
        <v>24</v>
      </c>
      <c r="E48" s="38">
        <v>45</v>
      </c>
      <c r="H48" s="38">
        <v>1123</v>
      </c>
    </row>
    <row r="49" spans="1:8" ht="12.75">
      <c r="A49" s="37" t="s">
        <v>198</v>
      </c>
      <c r="E49" s="38">
        <v>-569</v>
      </c>
      <c r="H49" s="38">
        <v>-980</v>
      </c>
    </row>
    <row r="50" spans="5:8" ht="13.5" thickBot="1">
      <c r="E50" s="149">
        <f>SUM(E48:E49)</f>
        <v>-524</v>
      </c>
      <c r="H50" s="149">
        <f>SUM(H48:H49)</f>
        <v>143</v>
      </c>
    </row>
    <row r="51" spans="5:8" ht="13.5" thickTop="1">
      <c r="E51" s="38"/>
      <c r="H51" s="206"/>
    </row>
    <row r="52" spans="1:5" ht="12.75">
      <c r="A52" s="37" t="s">
        <v>232</v>
      </c>
      <c r="E52" s="38"/>
    </row>
    <row r="53" spans="1:8" ht="12.75">
      <c r="A53" s="37" t="s">
        <v>256</v>
      </c>
      <c r="E53" s="38"/>
      <c r="H53" s="207"/>
    </row>
    <row r="54" spans="5:8" ht="12.75">
      <c r="E54" s="38"/>
      <c r="H54" s="42"/>
    </row>
    <row r="55" spans="5:8" ht="12.75">
      <c r="E55" s="38"/>
      <c r="H55" s="38"/>
    </row>
    <row r="56" s="33" customFormat="1" ht="12.75">
      <c r="E56" s="34"/>
    </row>
    <row r="57" ht="12.75">
      <c r="E57" s="3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65"/>
  <sheetViews>
    <sheetView tabSelected="1" view="pageBreakPreview" zoomScaleSheetLayoutView="100" zoomScalePageLayoutView="0" workbookViewId="0" topLeftCell="A1">
      <selection activeCell="M147" sqref="M147"/>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5" customWidth="1"/>
    <col min="8" max="8" width="5.421875" style="5" customWidth="1"/>
    <col min="9" max="9" width="11.57421875" style="5" customWidth="1"/>
    <col min="10" max="10" width="5.421875" style="5" customWidth="1"/>
    <col min="11" max="11" width="11.57421875" style="5" customWidth="1"/>
    <col min="12" max="12" width="6.8515625" style="5" customWidth="1"/>
    <col min="13" max="13" width="19.28125" style="5" customWidth="1"/>
    <col min="14" max="14" width="9.7109375" style="5" customWidth="1"/>
    <col min="15" max="16384" width="9.140625" style="5" customWidth="1"/>
  </cols>
  <sheetData>
    <row r="1" spans="1:13" s="2" customFormat="1" ht="12.75">
      <c r="A1" s="247" t="s">
        <v>242</v>
      </c>
      <c r="B1" s="247"/>
      <c r="C1" s="247"/>
      <c r="D1" s="247"/>
      <c r="E1" s="247"/>
      <c r="F1" s="247"/>
      <c r="G1" s="247"/>
      <c r="H1" s="247"/>
      <c r="I1" s="247"/>
      <c r="J1" s="247"/>
      <c r="K1" s="247"/>
      <c r="L1" s="247"/>
      <c r="M1" s="247"/>
    </row>
    <row r="2" spans="1:13" s="2" customFormat="1" ht="12.75">
      <c r="A2" s="248" t="s">
        <v>39</v>
      </c>
      <c r="B2" s="248"/>
      <c r="C2" s="248"/>
      <c r="D2" s="248"/>
      <c r="E2" s="248"/>
      <c r="F2" s="248"/>
      <c r="G2" s="248"/>
      <c r="H2" s="248"/>
      <c r="I2" s="248"/>
      <c r="J2" s="248"/>
      <c r="K2" s="248"/>
      <c r="L2" s="248"/>
      <c r="M2" s="248"/>
    </row>
    <row r="3" spans="1:13" ht="12.75">
      <c r="A3" s="4"/>
      <c r="B3" s="4"/>
      <c r="C3" s="4"/>
      <c r="D3" s="4"/>
      <c r="E3" s="4"/>
      <c r="F3" s="4"/>
      <c r="G3" s="4"/>
      <c r="H3" s="4"/>
      <c r="I3" s="4"/>
      <c r="J3" s="4"/>
      <c r="K3" s="4"/>
      <c r="L3" s="4"/>
      <c r="M3" s="17"/>
    </row>
    <row r="4" spans="1:13" s="7" customFormat="1" ht="12.75">
      <c r="A4" s="249" t="s">
        <v>321</v>
      </c>
      <c r="B4" s="249"/>
      <c r="C4" s="249"/>
      <c r="D4" s="249"/>
      <c r="E4" s="249"/>
      <c r="F4" s="249"/>
      <c r="G4" s="249"/>
      <c r="H4" s="249"/>
      <c r="I4" s="249"/>
      <c r="J4" s="249"/>
      <c r="K4" s="249"/>
      <c r="L4" s="249"/>
      <c r="M4" s="249"/>
    </row>
    <row r="5" spans="1:13" s="7" customFormat="1" ht="12.75">
      <c r="A5" s="6"/>
      <c r="B5" s="6"/>
      <c r="C5" s="6"/>
      <c r="D5" s="6"/>
      <c r="E5" s="6"/>
      <c r="F5" s="6"/>
      <c r="G5" s="6"/>
      <c r="H5" s="6"/>
      <c r="I5" s="6"/>
      <c r="J5" s="6"/>
      <c r="K5" s="6"/>
      <c r="L5" s="6"/>
      <c r="M5" s="6"/>
    </row>
    <row r="6" spans="1:13" s="7" customFormat="1" ht="12.75">
      <c r="A6" s="249" t="s">
        <v>111</v>
      </c>
      <c r="B6" s="249"/>
      <c r="C6" s="249"/>
      <c r="D6" s="249"/>
      <c r="E6" s="249"/>
      <c r="F6" s="249"/>
      <c r="G6" s="249"/>
      <c r="H6" s="249"/>
      <c r="I6" s="249"/>
      <c r="J6" s="249"/>
      <c r="K6" s="249"/>
      <c r="L6" s="249"/>
      <c r="M6" s="249"/>
    </row>
    <row r="7" spans="1:13" s="7" customFormat="1" ht="12.75">
      <c r="A7" s="8"/>
      <c r="B7" s="8"/>
      <c r="C7" s="8"/>
      <c r="D7" s="8"/>
      <c r="E7" s="8"/>
      <c r="F7" s="8"/>
      <c r="G7" s="8"/>
      <c r="H7" s="8"/>
      <c r="I7" s="8"/>
      <c r="J7" s="8"/>
      <c r="K7" s="8"/>
      <c r="L7" s="8"/>
      <c r="M7" s="8"/>
    </row>
    <row r="8" spans="1:13" ht="12.75" customHeight="1">
      <c r="A8" s="1" t="s">
        <v>40</v>
      </c>
      <c r="B8" s="227" t="s">
        <v>41</v>
      </c>
      <c r="C8" s="227"/>
      <c r="D8" s="227"/>
      <c r="E8" s="227"/>
      <c r="F8" s="227"/>
      <c r="G8" s="227"/>
      <c r="H8" s="227"/>
      <c r="I8" s="228"/>
      <c r="J8" s="228"/>
      <c r="K8" s="228"/>
      <c r="L8" s="228"/>
      <c r="M8" s="228"/>
    </row>
    <row r="9" spans="1:13" ht="12.75" customHeight="1">
      <c r="A9" s="124"/>
      <c r="B9" s="229" t="s">
        <v>260</v>
      </c>
      <c r="C9" s="229"/>
      <c r="D9" s="229"/>
      <c r="E9" s="229"/>
      <c r="F9" s="229"/>
      <c r="G9" s="229"/>
      <c r="H9" s="229"/>
      <c r="I9" s="229"/>
      <c r="J9" s="229"/>
      <c r="K9" s="229"/>
      <c r="L9" s="229"/>
      <c r="M9" s="198"/>
    </row>
    <row r="10" spans="1:13" ht="12.75">
      <c r="A10" s="124"/>
      <c r="B10" s="229"/>
      <c r="C10" s="229"/>
      <c r="D10" s="229"/>
      <c r="E10" s="229"/>
      <c r="F10" s="229"/>
      <c r="G10" s="229"/>
      <c r="H10" s="229"/>
      <c r="I10" s="229"/>
      <c r="J10" s="229"/>
      <c r="K10" s="229"/>
      <c r="L10" s="229"/>
      <c r="M10" s="198"/>
    </row>
    <row r="11" spans="1:13" ht="12.75">
      <c r="A11" s="124"/>
      <c r="B11" s="229"/>
      <c r="C11" s="229"/>
      <c r="D11" s="229"/>
      <c r="E11" s="229"/>
      <c r="F11" s="229"/>
      <c r="G11" s="229"/>
      <c r="H11" s="229"/>
      <c r="I11" s="229"/>
      <c r="J11" s="229"/>
      <c r="K11" s="229"/>
      <c r="L11" s="229"/>
      <c r="M11" s="198"/>
    </row>
    <row r="12" spans="1:13" ht="12.75" customHeight="1">
      <c r="A12" s="124"/>
      <c r="B12" s="230" t="s">
        <v>257</v>
      </c>
      <c r="C12" s="231"/>
      <c r="D12" s="231"/>
      <c r="E12" s="231"/>
      <c r="F12" s="231"/>
      <c r="G12" s="231"/>
      <c r="H12" s="231"/>
      <c r="I12" s="231"/>
      <c r="J12" s="231"/>
      <c r="K12" s="231"/>
      <c r="L12" s="231"/>
      <c r="M12" s="198"/>
    </row>
    <row r="13" spans="1:13" ht="12.75">
      <c r="A13" s="124"/>
      <c r="B13" s="231"/>
      <c r="C13" s="231"/>
      <c r="D13" s="231"/>
      <c r="E13" s="231"/>
      <c r="F13" s="231"/>
      <c r="G13" s="231"/>
      <c r="H13" s="231"/>
      <c r="I13" s="231"/>
      <c r="J13" s="231"/>
      <c r="K13" s="231"/>
      <c r="L13" s="231"/>
      <c r="M13" s="198"/>
    </row>
    <row r="14" spans="1:13" ht="12.75">
      <c r="A14" s="124"/>
      <c r="B14" s="231"/>
      <c r="C14" s="231"/>
      <c r="D14" s="231"/>
      <c r="E14" s="231"/>
      <c r="F14" s="231"/>
      <c r="G14" s="231"/>
      <c r="H14" s="231"/>
      <c r="I14" s="231"/>
      <c r="J14" s="231"/>
      <c r="K14" s="231"/>
      <c r="L14" s="231"/>
      <c r="M14" s="198"/>
    </row>
    <row r="15" spans="1:13" ht="12.75">
      <c r="A15" s="124"/>
      <c r="B15" s="231"/>
      <c r="C15" s="231"/>
      <c r="D15" s="231"/>
      <c r="E15" s="231"/>
      <c r="F15" s="231"/>
      <c r="G15" s="231"/>
      <c r="H15" s="231"/>
      <c r="I15" s="231"/>
      <c r="J15" s="231"/>
      <c r="K15" s="231"/>
      <c r="L15" s="231"/>
      <c r="M15" s="198"/>
    </row>
    <row r="16" spans="1:13" ht="12.75" customHeight="1">
      <c r="A16" s="124"/>
      <c r="B16" s="230" t="s">
        <v>322</v>
      </c>
      <c r="C16" s="230"/>
      <c r="D16" s="230"/>
      <c r="E16" s="230"/>
      <c r="F16" s="230"/>
      <c r="G16" s="230"/>
      <c r="H16" s="230"/>
      <c r="I16" s="230"/>
      <c r="J16" s="230"/>
      <c r="K16" s="230"/>
      <c r="L16" s="230"/>
      <c r="M16" s="198"/>
    </row>
    <row r="17" spans="1:13" ht="12.75">
      <c r="A17" s="124"/>
      <c r="B17" s="230"/>
      <c r="C17" s="230"/>
      <c r="D17" s="230"/>
      <c r="E17" s="230"/>
      <c r="F17" s="230"/>
      <c r="G17" s="230"/>
      <c r="H17" s="230"/>
      <c r="I17" s="230"/>
      <c r="J17" s="230"/>
      <c r="K17" s="230"/>
      <c r="L17" s="230"/>
      <c r="M17" s="103"/>
    </row>
    <row r="18" spans="1:13" ht="12.75">
      <c r="A18" s="124"/>
      <c r="B18" s="232"/>
      <c r="C18" s="232"/>
      <c r="D18" s="232"/>
      <c r="E18" s="232"/>
      <c r="F18" s="232"/>
      <c r="G18" s="232"/>
      <c r="H18" s="232"/>
      <c r="I18" s="232"/>
      <c r="J18" s="232"/>
      <c r="K18" s="232"/>
      <c r="L18" s="232"/>
      <c r="M18" s="103"/>
    </row>
    <row r="19" spans="1:13" ht="12.75">
      <c r="A19" s="125"/>
      <c r="B19" s="232"/>
      <c r="C19" s="232"/>
      <c r="D19" s="232"/>
      <c r="E19" s="232"/>
      <c r="F19" s="232"/>
      <c r="G19" s="232"/>
      <c r="H19" s="232"/>
      <c r="I19" s="232"/>
      <c r="J19" s="232"/>
      <c r="K19" s="232"/>
      <c r="L19" s="232"/>
      <c r="M19" s="103"/>
    </row>
    <row r="20" spans="1:13" ht="15">
      <c r="A20" s="124"/>
      <c r="B20" s="178" t="s">
        <v>261</v>
      </c>
      <c r="C20" s="16"/>
      <c r="D20" s="178" t="s">
        <v>262</v>
      </c>
      <c r="E20" s="16"/>
      <c r="H20" s="16"/>
      <c r="I20" s="16"/>
      <c r="J20" s="179"/>
      <c r="K20" s="16"/>
      <c r="L20" s="16"/>
      <c r="M20" s="12"/>
    </row>
    <row r="21" spans="1:13" ht="15">
      <c r="A21" s="124"/>
      <c r="B21" s="178" t="s">
        <v>263</v>
      </c>
      <c r="C21" s="16"/>
      <c r="D21" s="178" t="s">
        <v>264</v>
      </c>
      <c r="E21" s="16"/>
      <c r="H21" s="16"/>
      <c r="I21" s="16"/>
      <c r="J21" s="179"/>
      <c r="K21" s="16"/>
      <c r="L21" s="16"/>
      <c r="M21" s="12"/>
    </row>
    <row r="22" spans="1:13" ht="15">
      <c r="A22" s="124"/>
      <c r="B22" s="178" t="s">
        <v>265</v>
      </c>
      <c r="C22" s="16"/>
      <c r="D22" s="178" t="s">
        <v>266</v>
      </c>
      <c r="E22" s="16"/>
      <c r="H22" s="16"/>
      <c r="I22" s="16"/>
      <c r="J22" s="179"/>
      <c r="K22" s="16"/>
      <c r="L22" s="16"/>
      <c r="M22" s="12"/>
    </row>
    <row r="23" spans="1:13" ht="15">
      <c r="A23" s="124"/>
      <c r="B23" s="178" t="s">
        <v>267</v>
      </c>
      <c r="C23" s="16"/>
      <c r="D23" s="178" t="s">
        <v>268</v>
      </c>
      <c r="E23" s="16"/>
      <c r="H23" s="178"/>
      <c r="I23" s="16"/>
      <c r="J23" s="179"/>
      <c r="K23" s="16"/>
      <c r="L23" s="16"/>
      <c r="M23" s="12"/>
    </row>
    <row r="24" spans="1:13" ht="15">
      <c r="A24" s="124"/>
      <c r="B24" s="178"/>
      <c r="C24" s="16"/>
      <c r="D24" s="178" t="s">
        <v>269</v>
      </c>
      <c r="E24" s="178" t="s">
        <v>270</v>
      </c>
      <c r="H24" s="16"/>
      <c r="I24" s="16"/>
      <c r="J24" s="179"/>
      <c r="K24" s="16"/>
      <c r="L24" s="16"/>
      <c r="M24" s="12"/>
    </row>
    <row r="25" spans="1:13" ht="15">
      <c r="A25" s="124"/>
      <c r="B25" s="178" t="s">
        <v>204</v>
      </c>
      <c r="C25" s="16"/>
      <c r="D25" s="178" t="s">
        <v>271</v>
      </c>
      <c r="E25" s="16"/>
      <c r="H25" s="16"/>
      <c r="I25" s="16"/>
      <c r="J25" s="179"/>
      <c r="K25" s="16"/>
      <c r="L25" s="16"/>
      <c r="M25" s="12"/>
    </row>
    <row r="26" spans="1:13" ht="15">
      <c r="A26" s="124"/>
      <c r="B26" s="16"/>
      <c r="C26" s="16"/>
      <c r="D26" s="12"/>
      <c r="E26" s="178" t="s">
        <v>272</v>
      </c>
      <c r="H26" s="16"/>
      <c r="I26" s="16"/>
      <c r="J26" s="179"/>
      <c r="K26" s="16"/>
      <c r="L26" s="16"/>
      <c r="M26" s="12"/>
    </row>
    <row r="27" spans="1:13" ht="15">
      <c r="A27" s="124"/>
      <c r="B27" s="178" t="s">
        <v>273</v>
      </c>
      <c r="C27" s="16"/>
      <c r="D27" s="178" t="s">
        <v>274</v>
      </c>
      <c r="E27" s="178"/>
      <c r="H27" s="16"/>
      <c r="I27" s="16"/>
      <c r="J27" s="179"/>
      <c r="K27" s="16"/>
      <c r="L27" s="16"/>
      <c r="M27" s="12"/>
    </row>
    <row r="28" spans="1:13" ht="15">
      <c r="A28" s="124"/>
      <c r="B28" s="178"/>
      <c r="C28" s="16"/>
      <c r="D28" s="12"/>
      <c r="E28" s="178" t="s">
        <v>275</v>
      </c>
      <c r="H28" s="16"/>
      <c r="I28" s="16"/>
      <c r="J28" s="179"/>
      <c r="K28" s="16"/>
      <c r="L28" s="16"/>
      <c r="M28" s="12"/>
    </row>
    <row r="29" spans="1:13" ht="15">
      <c r="A29" s="124"/>
      <c r="B29" s="178"/>
      <c r="C29" s="16"/>
      <c r="D29" s="12"/>
      <c r="E29" s="178" t="s">
        <v>276</v>
      </c>
      <c r="H29" s="16"/>
      <c r="I29" s="16"/>
      <c r="J29" s="179"/>
      <c r="K29" s="16"/>
      <c r="L29" s="16"/>
      <c r="M29" s="12"/>
    </row>
    <row r="30" spans="1:13" ht="15">
      <c r="A30" s="124"/>
      <c r="B30" s="178" t="s">
        <v>277</v>
      </c>
      <c r="C30" s="16"/>
      <c r="D30" s="178" t="s">
        <v>278</v>
      </c>
      <c r="E30" s="178"/>
      <c r="H30" s="16"/>
      <c r="I30" s="16"/>
      <c r="J30" s="179"/>
      <c r="K30" s="16"/>
      <c r="L30" s="16"/>
      <c r="M30" s="12"/>
    </row>
    <row r="31" spans="1:13" ht="15">
      <c r="A31" s="124"/>
      <c r="B31" s="178" t="s">
        <v>205</v>
      </c>
      <c r="C31" s="16"/>
      <c r="D31" s="178" t="s">
        <v>279</v>
      </c>
      <c r="E31" s="16"/>
      <c r="H31" s="16"/>
      <c r="I31" s="16"/>
      <c r="J31" s="179"/>
      <c r="K31" s="16"/>
      <c r="L31" s="16"/>
      <c r="M31" s="12"/>
    </row>
    <row r="32" spans="1:13" ht="15">
      <c r="A32" s="124"/>
      <c r="B32" s="178"/>
      <c r="C32" s="16"/>
      <c r="D32" s="178"/>
      <c r="E32" s="178" t="s">
        <v>280</v>
      </c>
      <c r="H32" s="178"/>
      <c r="I32" s="16"/>
      <c r="J32" s="179"/>
      <c r="K32" s="16"/>
      <c r="L32" s="16"/>
      <c r="M32" s="12"/>
    </row>
    <row r="33" spans="1:13" ht="15">
      <c r="A33" s="124"/>
      <c r="B33" s="178" t="s">
        <v>281</v>
      </c>
      <c r="C33" s="16"/>
      <c r="D33" s="178" t="s">
        <v>282</v>
      </c>
      <c r="E33" s="178"/>
      <c r="H33" s="178"/>
      <c r="I33" s="16"/>
      <c r="J33" s="179"/>
      <c r="K33" s="16"/>
      <c r="L33" s="16"/>
      <c r="M33" s="12"/>
    </row>
    <row r="34" spans="1:13" ht="15">
      <c r="A34" s="124"/>
      <c r="B34" s="178" t="s">
        <v>283</v>
      </c>
      <c r="C34" s="16"/>
      <c r="D34" s="178" t="s">
        <v>284</v>
      </c>
      <c r="E34" s="16"/>
      <c r="H34" s="178"/>
      <c r="I34" s="16"/>
      <c r="J34" s="179"/>
      <c r="K34" s="16"/>
      <c r="L34" s="16"/>
      <c r="M34" s="12"/>
    </row>
    <row r="35" spans="1:13" ht="15">
      <c r="A35" s="124"/>
      <c r="B35" s="178" t="s">
        <v>206</v>
      </c>
      <c r="C35" s="16"/>
      <c r="D35" s="178" t="s">
        <v>285</v>
      </c>
      <c r="E35" s="16"/>
      <c r="H35" s="178"/>
      <c r="I35" s="16"/>
      <c r="J35" s="179"/>
      <c r="K35" s="16"/>
      <c r="L35" s="16"/>
      <c r="M35" s="12"/>
    </row>
    <row r="36" spans="1:13" ht="15">
      <c r="A36" s="124"/>
      <c r="B36" s="178"/>
      <c r="C36" s="16"/>
      <c r="D36" s="12"/>
      <c r="E36" s="178" t="s">
        <v>207</v>
      </c>
      <c r="H36" s="16"/>
      <c r="I36" s="16"/>
      <c r="J36" s="179"/>
      <c r="K36" s="16"/>
      <c r="L36" s="16"/>
      <c r="M36" s="16"/>
    </row>
    <row r="37" spans="1:13" ht="15">
      <c r="A37" s="124"/>
      <c r="B37" s="178" t="s">
        <v>286</v>
      </c>
      <c r="C37" s="16"/>
      <c r="D37" s="178" t="s">
        <v>287</v>
      </c>
      <c r="E37" s="178"/>
      <c r="H37" s="16"/>
      <c r="I37" s="16"/>
      <c r="J37" s="179"/>
      <c r="K37" s="16"/>
      <c r="L37" s="16"/>
      <c r="M37" s="16"/>
    </row>
    <row r="38" spans="1:13" ht="15">
      <c r="A38" s="124"/>
      <c r="B38" s="178" t="s">
        <v>208</v>
      </c>
      <c r="C38" s="16"/>
      <c r="D38" s="178" t="s">
        <v>288</v>
      </c>
      <c r="E38" s="178"/>
      <c r="H38" s="16"/>
      <c r="I38" s="16"/>
      <c r="J38" s="179"/>
      <c r="K38" s="16"/>
      <c r="L38" s="16"/>
      <c r="M38" s="16"/>
    </row>
    <row r="39" spans="1:13" ht="15">
      <c r="A39" s="124"/>
      <c r="B39" s="178"/>
      <c r="C39" s="16"/>
      <c r="D39" s="12"/>
      <c r="E39" s="178" t="s">
        <v>289</v>
      </c>
      <c r="H39" s="16"/>
      <c r="I39" s="16"/>
      <c r="J39" s="179"/>
      <c r="K39" s="16"/>
      <c r="L39" s="16"/>
      <c r="M39" s="16"/>
    </row>
    <row r="40" spans="1:13" ht="15">
      <c r="A40" s="124"/>
      <c r="B40" s="178" t="s">
        <v>290</v>
      </c>
      <c r="C40" s="16"/>
      <c r="D40" s="178" t="s">
        <v>291</v>
      </c>
      <c r="E40" s="178"/>
      <c r="H40" s="16"/>
      <c r="I40" s="16"/>
      <c r="J40" s="179"/>
      <c r="K40" s="16"/>
      <c r="L40" s="16"/>
      <c r="M40" s="16"/>
    </row>
    <row r="41" spans="1:13" ht="15">
      <c r="A41" s="124"/>
      <c r="B41" s="178" t="s">
        <v>209</v>
      </c>
      <c r="C41" s="16"/>
      <c r="D41" s="178" t="s">
        <v>292</v>
      </c>
      <c r="E41" s="178"/>
      <c r="H41" s="16"/>
      <c r="I41" s="16"/>
      <c r="J41" s="179"/>
      <c r="K41" s="16"/>
      <c r="L41" s="16"/>
      <c r="M41" s="16"/>
    </row>
    <row r="42" spans="1:13" ht="15">
      <c r="A42" s="124"/>
      <c r="B42" s="178"/>
      <c r="C42" s="16"/>
      <c r="D42" s="178"/>
      <c r="E42" s="178" t="s">
        <v>293</v>
      </c>
      <c r="H42" s="16"/>
      <c r="I42" s="16"/>
      <c r="J42" s="179"/>
      <c r="K42" s="16"/>
      <c r="L42" s="16"/>
      <c r="M42" s="16"/>
    </row>
    <row r="43" spans="1:13" ht="15">
      <c r="A43" s="124"/>
      <c r="B43" s="178"/>
      <c r="C43" s="16"/>
      <c r="D43" s="178"/>
      <c r="E43" s="178" t="s">
        <v>294</v>
      </c>
      <c r="H43" s="16"/>
      <c r="I43" s="16"/>
      <c r="J43" s="179"/>
      <c r="K43" s="16"/>
      <c r="L43" s="16"/>
      <c r="M43" s="16"/>
    </row>
    <row r="44" spans="1:13" ht="15">
      <c r="A44" s="124"/>
      <c r="B44" s="178" t="s">
        <v>295</v>
      </c>
      <c r="C44" s="16"/>
      <c r="D44" s="178" t="s">
        <v>296</v>
      </c>
      <c r="E44" s="178"/>
      <c r="H44" s="16"/>
      <c r="I44" s="16"/>
      <c r="J44" s="179"/>
      <c r="K44" s="16"/>
      <c r="L44" s="16"/>
      <c r="M44" s="16"/>
    </row>
    <row r="45" spans="1:13" ht="15">
      <c r="A45" s="124"/>
      <c r="B45" s="178" t="s">
        <v>297</v>
      </c>
      <c r="C45" s="16"/>
      <c r="D45" s="178" t="s">
        <v>298</v>
      </c>
      <c r="E45" s="178"/>
      <c r="H45" s="16"/>
      <c r="I45" s="16"/>
      <c r="J45" s="179"/>
      <c r="K45" s="16"/>
      <c r="L45" s="16"/>
      <c r="M45" s="16"/>
    </row>
    <row r="46" spans="1:13" ht="15">
      <c r="A46" s="124"/>
      <c r="B46" s="178" t="s">
        <v>299</v>
      </c>
      <c r="C46" s="16"/>
      <c r="D46" s="178" t="s">
        <v>300</v>
      </c>
      <c r="E46" s="178"/>
      <c r="H46" s="16"/>
      <c r="I46" s="16"/>
      <c r="J46" s="179"/>
      <c r="K46" s="16"/>
      <c r="L46" s="16"/>
      <c r="M46" s="16"/>
    </row>
    <row r="47" spans="1:13" ht="15">
      <c r="A47" s="124"/>
      <c r="B47" s="178" t="s">
        <v>301</v>
      </c>
      <c r="C47" s="16"/>
      <c r="D47" s="178" t="s">
        <v>302</v>
      </c>
      <c r="E47" s="178"/>
      <c r="H47" s="16"/>
      <c r="I47" s="16"/>
      <c r="J47" s="179"/>
      <c r="K47" s="16"/>
      <c r="L47" s="16"/>
      <c r="M47" s="16"/>
    </row>
    <row r="48" spans="1:13" ht="12.75">
      <c r="A48" s="124"/>
      <c r="I48" s="103"/>
      <c r="M48" s="103"/>
    </row>
    <row r="49" spans="1:13" ht="12.75">
      <c r="A49" s="124"/>
      <c r="B49" s="230" t="s">
        <v>210</v>
      </c>
      <c r="C49" s="230"/>
      <c r="D49" s="230"/>
      <c r="E49" s="230"/>
      <c r="F49" s="230"/>
      <c r="G49" s="230"/>
      <c r="H49" s="230"/>
      <c r="I49" s="230"/>
      <c r="J49" s="230"/>
      <c r="K49" s="230"/>
      <c r="L49" s="230"/>
      <c r="M49" s="103"/>
    </row>
    <row r="50" spans="1:13" ht="12.75">
      <c r="A50" s="124"/>
      <c r="B50" s="230"/>
      <c r="C50" s="230"/>
      <c r="D50" s="230"/>
      <c r="E50" s="230"/>
      <c r="F50" s="230"/>
      <c r="G50" s="230"/>
      <c r="H50" s="230"/>
      <c r="I50" s="230"/>
      <c r="J50" s="230"/>
      <c r="K50" s="230"/>
      <c r="L50" s="230"/>
      <c r="M50" s="103"/>
    </row>
    <row r="51" spans="1:13" ht="12.75">
      <c r="A51" s="124"/>
      <c r="I51" s="103"/>
      <c r="M51" s="103"/>
    </row>
    <row r="52" spans="1:13" ht="13.5">
      <c r="A52" s="124"/>
      <c r="B52" s="180" t="s">
        <v>303</v>
      </c>
      <c r="C52" s="181"/>
      <c r="D52" s="181"/>
      <c r="E52" s="181"/>
      <c r="F52" s="181"/>
      <c r="G52" s="181"/>
      <c r="H52" s="181"/>
      <c r="I52" s="9"/>
      <c r="J52" s="181"/>
      <c r="K52" s="181"/>
      <c r="L52" s="181"/>
      <c r="M52" s="9"/>
    </row>
    <row r="53" spans="1:13" ht="12.75">
      <c r="A53" s="124"/>
      <c r="B53" s="9"/>
      <c r="C53" s="9"/>
      <c r="D53" s="9"/>
      <c r="E53" s="9"/>
      <c r="F53" s="9"/>
      <c r="G53" s="9"/>
      <c r="H53" s="9"/>
      <c r="I53" s="9"/>
      <c r="J53" s="9"/>
      <c r="K53" s="9"/>
      <c r="L53" s="9"/>
      <c r="M53" s="9"/>
    </row>
    <row r="54" spans="1:13" ht="15">
      <c r="A54" s="124"/>
      <c r="B54" s="224" t="s">
        <v>304</v>
      </c>
      <c r="C54" s="224"/>
      <c r="D54" s="224"/>
      <c r="E54" s="224"/>
      <c r="F54" s="224"/>
      <c r="G54" s="224"/>
      <c r="H54" s="224"/>
      <c r="I54" s="224"/>
      <c r="J54" s="224"/>
      <c r="K54" s="224"/>
      <c r="L54" s="224"/>
      <c r="M54" s="199"/>
    </row>
    <row r="55" spans="1:13" ht="15">
      <c r="A55" s="124"/>
      <c r="B55" s="224"/>
      <c r="C55" s="224"/>
      <c r="D55" s="224"/>
      <c r="E55" s="224"/>
      <c r="F55" s="224"/>
      <c r="G55" s="224"/>
      <c r="H55" s="224"/>
      <c r="I55" s="224"/>
      <c r="J55" s="224"/>
      <c r="K55" s="224"/>
      <c r="L55" s="224"/>
      <c r="M55" s="199"/>
    </row>
    <row r="56" spans="1:13" ht="15">
      <c r="A56" s="124"/>
      <c r="B56" s="224"/>
      <c r="C56" s="224"/>
      <c r="D56" s="224"/>
      <c r="E56" s="224"/>
      <c r="F56" s="224"/>
      <c r="G56" s="224"/>
      <c r="H56" s="224"/>
      <c r="I56" s="224"/>
      <c r="J56" s="224"/>
      <c r="K56" s="224"/>
      <c r="L56" s="224"/>
      <c r="M56" s="199"/>
    </row>
    <row r="57" spans="1:13" ht="12.75">
      <c r="A57" s="124"/>
      <c r="I57" s="103"/>
      <c r="L57" s="182" t="s">
        <v>305</v>
      </c>
      <c r="M57" s="103"/>
    </row>
    <row r="58" spans="1:13" ht="12.75">
      <c r="A58" s="124"/>
      <c r="I58" s="103"/>
      <c r="L58" s="182" t="s">
        <v>306</v>
      </c>
      <c r="M58" s="103"/>
    </row>
    <row r="59" spans="1:13" ht="12.75">
      <c r="A59" s="124"/>
      <c r="I59" s="103"/>
      <c r="L59" s="182" t="s">
        <v>307</v>
      </c>
      <c r="M59" s="103"/>
    </row>
    <row r="60" spans="1:13" ht="12.75">
      <c r="A60" s="124"/>
      <c r="I60" s="103"/>
      <c r="M60" s="103"/>
    </row>
    <row r="61" spans="1:13" ht="15">
      <c r="A61" s="124"/>
      <c r="B61" s="178" t="s">
        <v>308</v>
      </c>
      <c r="C61" s="16"/>
      <c r="D61" s="178" t="s">
        <v>309</v>
      </c>
      <c r="E61" s="12"/>
      <c r="G61" s="178"/>
      <c r="H61" s="16"/>
      <c r="I61" s="16"/>
      <c r="J61" s="179"/>
      <c r="K61" s="16"/>
      <c r="L61" s="183" t="s">
        <v>310</v>
      </c>
      <c r="M61" s="12"/>
    </row>
    <row r="62" spans="1:13" ht="15">
      <c r="A62" s="124"/>
      <c r="B62" s="178" t="s">
        <v>311</v>
      </c>
      <c r="C62" s="16"/>
      <c r="D62" s="178" t="s">
        <v>312</v>
      </c>
      <c r="E62" s="12"/>
      <c r="G62" s="178"/>
      <c r="H62" s="16"/>
      <c r="I62" s="16"/>
      <c r="J62" s="179"/>
      <c r="K62" s="16"/>
      <c r="L62" s="183" t="s">
        <v>310</v>
      </c>
      <c r="M62" s="16"/>
    </row>
    <row r="63" spans="1:13" ht="12.75">
      <c r="A63" s="124"/>
      <c r="I63" s="103"/>
      <c r="M63" s="103"/>
    </row>
    <row r="64" spans="1:13" ht="15" customHeight="1">
      <c r="A64" s="124"/>
      <c r="B64" s="224" t="s">
        <v>313</v>
      </c>
      <c r="C64" s="224"/>
      <c r="D64" s="224"/>
      <c r="E64" s="224"/>
      <c r="F64" s="224"/>
      <c r="G64" s="224"/>
      <c r="H64" s="224"/>
      <c r="I64" s="224"/>
      <c r="J64" s="224"/>
      <c r="K64" s="224"/>
      <c r="L64" s="224"/>
      <c r="M64" s="199"/>
    </row>
    <row r="65" spans="1:13" ht="15">
      <c r="A65" s="124"/>
      <c r="B65" s="224"/>
      <c r="C65" s="224"/>
      <c r="D65" s="224"/>
      <c r="E65" s="224"/>
      <c r="F65" s="224"/>
      <c r="G65" s="224"/>
      <c r="H65" s="224"/>
      <c r="I65" s="224"/>
      <c r="J65" s="224"/>
      <c r="K65" s="224"/>
      <c r="L65" s="224"/>
      <c r="M65" s="199"/>
    </row>
    <row r="66" spans="1:13" ht="12.75">
      <c r="A66" s="124"/>
      <c r="I66" s="103"/>
      <c r="M66" s="103"/>
    </row>
    <row r="67" spans="1:13" s="10" customFormat="1" ht="12.75" customHeight="1">
      <c r="A67" s="1" t="s">
        <v>235</v>
      </c>
      <c r="B67" s="12" t="s">
        <v>51</v>
      </c>
      <c r="C67" s="12"/>
      <c r="D67" s="12"/>
      <c r="E67" s="12"/>
      <c r="F67" s="12"/>
      <c r="G67" s="9"/>
      <c r="H67" s="9"/>
      <c r="I67" s="9"/>
      <c r="J67" s="9"/>
      <c r="K67" s="9"/>
      <c r="L67" s="9"/>
      <c r="M67" s="9"/>
    </row>
    <row r="68" spans="1:13" s="10" customFormat="1" ht="12.75" customHeight="1">
      <c r="A68" s="1"/>
      <c r="B68" s="12"/>
      <c r="C68" s="12"/>
      <c r="D68" s="12"/>
      <c r="E68" s="12"/>
      <c r="F68" s="12"/>
      <c r="G68" s="9"/>
      <c r="H68" s="9"/>
      <c r="I68" s="9"/>
      <c r="J68" s="9"/>
      <c r="K68" s="9"/>
      <c r="L68" s="9"/>
      <c r="M68" s="9"/>
    </row>
    <row r="69" spans="1:13" s="10" customFormat="1" ht="12.75" customHeight="1">
      <c r="A69" s="1"/>
      <c r="B69" s="233" t="s">
        <v>103</v>
      </c>
      <c r="C69" s="233"/>
      <c r="D69" s="233"/>
      <c r="E69" s="233"/>
      <c r="F69" s="233"/>
      <c r="G69" s="233"/>
      <c r="H69" s="233"/>
      <c r="I69" s="233"/>
      <c r="J69" s="233"/>
      <c r="K69" s="233"/>
      <c r="L69" s="233"/>
      <c r="M69" s="233"/>
    </row>
    <row r="70" spans="1:13" s="10" customFormat="1" ht="12.75" customHeight="1">
      <c r="A70" s="1"/>
      <c r="B70" s="9"/>
      <c r="C70" s="9"/>
      <c r="D70" s="9"/>
      <c r="E70" s="9"/>
      <c r="F70" s="9"/>
      <c r="G70" s="9"/>
      <c r="H70" s="9"/>
      <c r="I70" s="9"/>
      <c r="J70" s="9"/>
      <c r="K70" s="9"/>
      <c r="L70" s="9"/>
      <c r="M70" s="9"/>
    </row>
    <row r="71" spans="1:13" s="10" customFormat="1" ht="12.75" customHeight="1">
      <c r="A71" s="1" t="s">
        <v>42</v>
      </c>
      <c r="B71" s="12" t="s">
        <v>43</v>
      </c>
      <c r="C71" s="12"/>
      <c r="D71" s="12"/>
      <c r="E71" s="12"/>
      <c r="F71" s="12"/>
      <c r="G71" s="9"/>
      <c r="H71" s="9"/>
      <c r="I71" s="9"/>
      <c r="J71" s="9"/>
      <c r="K71" s="9"/>
      <c r="L71" s="9"/>
      <c r="M71" s="9"/>
    </row>
    <row r="72" spans="1:13" s="10" customFormat="1" ht="12.75" customHeight="1">
      <c r="A72" s="1"/>
      <c r="B72" s="12"/>
      <c r="C72" s="12"/>
      <c r="D72" s="12"/>
      <c r="E72" s="12"/>
      <c r="F72" s="12"/>
      <c r="G72" s="9"/>
      <c r="H72" s="9"/>
      <c r="I72" s="9"/>
      <c r="J72" s="9"/>
      <c r="K72" s="9"/>
      <c r="L72" s="9"/>
      <c r="M72" s="9"/>
    </row>
    <row r="73" spans="1:13" s="10" customFormat="1" ht="12.75" customHeight="1">
      <c r="A73" s="1"/>
      <c r="B73" s="233" t="s">
        <v>96</v>
      </c>
      <c r="C73" s="233"/>
      <c r="D73" s="233"/>
      <c r="E73" s="233"/>
      <c r="F73" s="233"/>
      <c r="G73" s="233"/>
      <c r="H73" s="233"/>
      <c r="I73" s="233"/>
      <c r="J73" s="233"/>
      <c r="K73" s="233"/>
      <c r="L73" s="233"/>
      <c r="M73" s="233"/>
    </row>
    <row r="74" spans="1:13" s="10" customFormat="1" ht="12.75" customHeight="1">
      <c r="A74" s="1"/>
      <c r="B74" s="9"/>
      <c r="C74" s="9"/>
      <c r="D74" s="9"/>
      <c r="E74" s="9"/>
      <c r="F74" s="9"/>
      <c r="G74" s="9"/>
      <c r="H74" s="9"/>
      <c r="I74" s="9"/>
      <c r="J74" s="9"/>
      <c r="K74" s="9"/>
      <c r="L74" s="9"/>
      <c r="M74" s="9"/>
    </row>
    <row r="75" spans="1:13" s="10" customFormat="1" ht="12.75" customHeight="1">
      <c r="A75" s="1" t="s">
        <v>44</v>
      </c>
      <c r="B75" s="239" t="s">
        <v>45</v>
      </c>
      <c r="C75" s="239"/>
      <c r="D75" s="239"/>
      <c r="E75" s="239"/>
      <c r="F75" s="239"/>
      <c r="G75" s="239"/>
      <c r="H75" s="239"/>
      <c r="I75" s="239"/>
      <c r="J75" s="11"/>
      <c r="K75" s="11"/>
      <c r="L75" s="11"/>
      <c r="M75" s="11"/>
    </row>
    <row r="76" spans="1:13" s="10" customFormat="1" ht="12.75" customHeight="1">
      <c r="A76" s="1"/>
      <c r="B76" s="11"/>
      <c r="C76" s="11"/>
      <c r="D76" s="11"/>
      <c r="E76" s="11"/>
      <c r="F76" s="11"/>
      <c r="G76" s="11"/>
      <c r="H76" s="11"/>
      <c r="I76" s="11"/>
      <c r="J76" s="11"/>
      <c r="K76" s="11"/>
      <c r="L76" s="11"/>
      <c r="M76" s="11"/>
    </row>
    <row r="77" spans="1:13" s="10" customFormat="1" ht="12.75" customHeight="1">
      <c r="A77" s="1"/>
      <c r="B77" s="233" t="s">
        <v>116</v>
      </c>
      <c r="C77" s="236"/>
      <c r="D77" s="236"/>
      <c r="E77" s="236"/>
      <c r="F77" s="236"/>
      <c r="G77" s="236"/>
      <c r="H77" s="236"/>
      <c r="I77" s="236"/>
      <c r="J77" s="236"/>
      <c r="K77" s="236"/>
      <c r="L77" s="236"/>
      <c r="M77" s="236"/>
    </row>
    <row r="78" spans="1:13" s="10" customFormat="1" ht="12.75" customHeight="1">
      <c r="A78" s="1"/>
      <c r="B78" s="236"/>
      <c r="C78" s="236"/>
      <c r="D78" s="236"/>
      <c r="E78" s="236"/>
      <c r="F78" s="236"/>
      <c r="G78" s="236"/>
      <c r="H78" s="236"/>
      <c r="I78" s="236"/>
      <c r="J78" s="236"/>
      <c r="K78" s="236"/>
      <c r="L78" s="236"/>
      <c r="M78" s="236"/>
    </row>
    <row r="79" spans="1:13" s="10" customFormat="1" ht="12.75" customHeight="1">
      <c r="A79" s="1"/>
      <c r="B79" s="9"/>
      <c r="C79" s="9"/>
      <c r="D79" s="9"/>
      <c r="E79" s="9"/>
      <c r="F79" s="9"/>
      <c r="G79" s="9"/>
      <c r="H79" s="9"/>
      <c r="I79" s="9"/>
      <c r="J79" s="9"/>
      <c r="K79" s="9"/>
      <c r="L79" s="9"/>
      <c r="M79" s="9"/>
    </row>
    <row r="80" spans="1:13" s="10" customFormat="1" ht="12.75" customHeight="1">
      <c r="A80" s="1" t="s">
        <v>46</v>
      </c>
      <c r="B80" s="240" t="s">
        <v>53</v>
      </c>
      <c r="C80" s="240"/>
      <c r="D80" s="240"/>
      <c r="E80" s="240"/>
      <c r="F80" s="240"/>
      <c r="G80" s="240"/>
      <c r="H80" s="240"/>
      <c r="I80" s="240"/>
      <c r="J80" s="234"/>
      <c r="K80" s="234"/>
      <c r="L80" s="234"/>
      <c r="M80" s="11"/>
    </row>
    <row r="81" spans="1:13" s="10" customFormat="1" ht="12.75" customHeight="1">
      <c r="A81" s="15"/>
      <c r="B81" s="234"/>
      <c r="C81" s="234"/>
      <c r="D81" s="234"/>
      <c r="E81" s="234"/>
      <c r="F81" s="234"/>
      <c r="G81" s="234"/>
      <c r="H81" s="234"/>
      <c r="I81" s="234"/>
      <c r="J81" s="234"/>
      <c r="K81" s="234"/>
      <c r="L81" s="234"/>
      <c r="M81" s="11"/>
    </row>
    <row r="82" spans="1:13" s="10" customFormat="1" ht="12.75" customHeight="1">
      <c r="A82" s="15"/>
      <c r="B82" s="9"/>
      <c r="C82" s="9"/>
      <c r="D82" s="9"/>
      <c r="E82" s="9"/>
      <c r="F82" s="9"/>
      <c r="G82" s="9"/>
      <c r="H82" s="9"/>
      <c r="I82" s="9"/>
      <c r="J82" s="9"/>
      <c r="K82" s="9"/>
      <c r="L82" s="9"/>
      <c r="M82" s="11"/>
    </row>
    <row r="83" spans="1:13" s="136" customFormat="1" ht="12.75" customHeight="1">
      <c r="A83" s="135"/>
      <c r="B83" s="234" t="s">
        <v>323</v>
      </c>
      <c r="C83" s="234"/>
      <c r="D83" s="234"/>
      <c r="E83" s="234"/>
      <c r="F83" s="234"/>
      <c r="G83" s="234"/>
      <c r="H83" s="234"/>
      <c r="I83" s="234"/>
      <c r="J83" s="234"/>
      <c r="K83" s="234"/>
      <c r="L83" s="234"/>
      <c r="M83" s="234"/>
    </row>
    <row r="84" spans="1:13" s="136" customFormat="1" ht="12.75" customHeight="1">
      <c r="A84" s="135"/>
      <c r="B84" s="234"/>
      <c r="C84" s="234"/>
      <c r="D84" s="234"/>
      <c r="E84" s="234"/>
      <c r="F84" s="234"/>
      <c r="G84" s="234"/>
      <c r="H84" s="234"/>
      <c r="I84" s="234"/>
      <c r="J84" s="234"/>
      <c r="K84" s="234"/>
      <c r="L84" s="234"/>
      <c r="M84" s="234"/>
    </row>
    <row r="85" spans="1:13" s="10" customFormat="1" ht="6" customHeight="1">
      <c r="A85" s="15"/>
      <c r="B85" s="234"/>
      <c r="C85" s="234"/>
      <c r="D85" s="234"/>
      <c r="E85" s="234"/>
      <c r="F85" s="234"/>
      <c r="G85" s="234"/>
      <c r="H85" s="234"/>
      <c r="I85" s="234"/>
      <c r="J85" s="234"/>
      <c r="K85" s="234"/>
      <c r="L85" s="234"/>
      <c r="M85" s="234"/>
    </row>
    <row r="86" spans="1:13" s="10" customFormat="1" ht="12.75" customHeight="1">
      <c r="A86" s="15"/>
      <c r="B86" s="11"/>
      <c r="C86" s="11"/>
      <c r="D86" s="11"/>
      <c r="E86" s="11"/>
      <c r="F86" s="11"/>
      <c r="G86" s="11"/>
      <c r="H86" s="11"/>
      <c r="I86" s="11"/>
      <c r="J86" s="11"/>
      <c r="K86" s="11"/>
      <c r="L86" s="11"/>
      <c r="M86" s="11"/>
    </row>
    <row r="87" spans="1:7" s="10" customFormat="1" ht="12.75" customHeight="1">
      <c r="A87" s="10" t="s">
        <v>48</v>
      </c>
      <c r="B87" s="10" t="s">
        <v>101</v>
      </c>
      <c r="C87" s="5"/>
      <c r="D87" s="5"/>
      <c r="E87" s="5"/>
      <c r="F87" s="5"/>
      <c r="G87" s="5"/>
    </row>
    <row r="88" spans="1:7" s="10" customFormat="1" ht="12.75" customHeight="1">
      <c r="A88" s="5"/>
      <c r="B88" s="5"/>
      <c r="C88" s="5"/>
      <c r="D88" s="5"/>
      <c r="E88" s="5"/>
      <c r="F88" s="5"/>
      <c r="G88" s="5"/>
    </row>
    <row r="89" spans="1:13" s="10" customFormat="1" ht="12.75" customHeight="1">
      <c r="A89" s="5"/>
      <c r="B89" s="233" t="s">
        <v>115</v>
      </c>
      <c r="C89" s="236"/>
      <c r="D89" s="236"/>
      <c r="E89" s="236"/>
      <c r="F89" s="236"/>
      <c r="G89" s="236"/>
      <c r="H89" s="236"/>
      <c r="I89" s="236"/>
      <c r="J89" s="236"/>
      <c r="K89" s="236"/>
      <c r="L89" s="236"/>
      <c r="M89" s="236"/>
    </row>
    <row r="90" s="10" customFormat="1" ht="12.75" customHeight="1"/>
    <row r="91" spans="1:13" s="10" customFormat="1" ht="12.75" customHeight="1">
      <c r="A91" s="8" t="s">
        <v>50</v>
      </c>
      <c r="B91" s="240" t="s">
        <v>58</v>
      </c>
      <c r="C91" s="240"/>
      <c r="D91" s="240"/>
      <c r="E91" s="240"/>
      <c r="F91" s="240"/>
      <c r="G91" s="240"/>
      <c r="H91" s="240"/>
      <c r="I91" s="240"/>
      <c r="J91" s="16"/>
      <c r="K91" s="16"/>
      <c r="L91" s="16"/>
      <c r="M91" s="16"/>
    </row>
    <row r="92" spans="1:13" s="10" customFormat="1" ht="12.75" customHeight="1">
      <c r="A92" s="17"/>
      <c r="B92" s="9"/>
      <c r="C92" s="9"/>
      <c r="D92" s="9"/>
      <c r="E92" s="9"/>
      <c r="F92" s="9"/>
      <c r="G92" s="9"/>
      <c r="H92" s="9"/>
      <c r="I92" s="9"/>
      <c r="J92" s="9"/>
      <c r="K92" s="9"/>
      <c r="L92" s="9"/>
      <c r="M92" s="9"/>
    </row>
    <row r="93" spans="1:13" s="10" customFormat="1" ht="12.75" customHeight="1">
      <c r="A93" s="17"/>
      <c r="B93" s="4" t="s">
        <v>192</v>
      </c>
      <c r="C93" s="4"/>
      <c r="D93" s="4"/>
      <c r="E93" s="4"/>
      <c r="F93" s="4"/>
      <c r="G93" s="18"/>
      <c r="H93" s="9"/>
      <c r="I93" s="9"/>
      <c r="J93" s="9"/>
      <c r="K93" s="9"/>
      <c r="L93" s="9"/>
      <c r="M93" s="9"/>
    </row>
    <row r="94" s="10" customFormat="1" ht="12.75" customHeight="1"/>
    <row r="95" spans="1:13" s="10" customFormat="1" ht="12.75" customHeight="1">
      <c r="A95" s="1" t="s">
        <v>52</v>
      </c>
      <c r="B95" s="239" t="s">
        <v>47</v>
      </c>
      <c r="C95" s="239"/>
      <c r="D95" s="239"/>
      <c r="E95" s="239"/>
      <c r="F95" s="239"/>
      <c r="G95" s="239"/>
      <c r="H95" s="239"/>
      <c r="I95" s="239"/>
      <c r="J95" s="9"/>
      <c r="K95" s="9"/>
      <c r="L95" s="9"/>
      <c r="M95" s="9"/>
    </row>
    <row r="96" spans="1:13" s="10" customFormat="1" ht="12.75" customHeight="1">
      <c r="A96" s="3"/>
      <c r="B96" s="19"/>
      <c r="C96" s="9"/>
      <c r="D96" s="9"/>
      <c r="E96" s="9"/>
      <c r="F96" s="9"/>
      <c r="G96" s="9"/>
      <c r="H96" s="9"/>
      <c r="I96" s="9"/>
      <c r="J96" s="9"/>
      <c r="K96" s="9"/>
      <c r="L96" s="9"/>
      <c r="M96" s="9"/>
    </row>
    <row r="97" spans="1:13" s="10" customFormat="1" ht="12.75" customHeight="1">
      <c r="A97" s="3"/>
      <c r="B97" s="233" t="s">
        <v>113</v>
      </c>
      <c r="C97" s="233"/>
      <c r="D97" s="233"/>
      <c r="E97" s="233"/>
      <c r="F97" s="233"/>
      <c r="G97" s="233"/>
      <c r="H97" s="233"/>
      <c r="I97" s="233"/>
      <c r="J97" s="233"/>
      <c r="K97" s="233"/>
      <c r="L97" s="233"/>
      <c r="M97" s="233"/>
    </row>
    <row r="98" spans="1:13" s="10" customFormat="1" ht="12.75" customHeight="1">
      <c r="A98" s="3"/>
      <c r="B98" s="233"/>
      <c r="C98" s="233"/>
      <c r="D98" s="233"/>
      <c r="E98" s="233"/>
      <c r="F98" s="233"/>
      <c r="G98" s="233"/>
      <c r="H98" s="233"/>
      <c r="I98" s="233"/>
      <c r="J98" s="233"/>
      <c r="K98" s="233"/>
      <c r="L98" s="233"/>
      <c r="M98" s="233"/>
    </row>
    <row r="99" s="10" customFormat="1" ht="12.75" customHeight="1"/>
    <row r="100" spans="1:13" s="10" customFormat="1" ht="12.75" customHeight="1">
      <c r="A100" s="10" t="s">
        <v>54</v>
      </c>
      <c r="B100" s="250" t="s">
        <v>61</v>
      </c>
      <c r="C100" s="250"/>
      <c r="D100" s="250"/>
      <c r="E100" s="250"/>
      <c r="F100" s="250"/>
      <c r="G100" s="250"/>
      <c r="H100" s="250"/>
      <c r="I100" s="250"/>
      <c r="J100" s="250"/>
      <c r="K100" s="250"/>
      <c r="L100" s="250"/>
      <c r="M100" s="250"/>
    </row>
    <row r="101" spans="1:13" s="10" customFormat="1" ht="12.75" customHeight="1">
      <c r="A101" s="5"/>
      <c r="B101" s="5"/>
      <c r="C101" s="5"/>
      <c r="D101" s="5"/>
      <c r="E101" s="5"/>
      <c r="F101" s="5"/>
      <c r="G101" s="5"/>
      <c r="H101" s="5"/>
      <c r="I101" s="5"/>
      <c r="J101" s="5"/>
      <c r="K101" s="5"/>
      <c r="L101" s="5"/>
      <c r="M101" s="5"/>
    </row>
    <row r="102" spans="1:13" s="10" customFormat="1" ht="26.25" customHeight="1">
      <c r="A102" s="5"/>
      <c r="B102" s="233" t="s">
        <v>324</v>
      </c>
      <c r="C102" s="236"/>
      <c r="D102" s="236"/>
      <c r="E102" s="236"/>
      <c r="F102" s="236"/>
      <c r="G102" s="236"/>
      <c r="H102" s="236"/>
      <c r="I102" s="236"/>
      <c r="J102" s="236"/>
      <c r="K102" s="236"/>
      <c r="L102" s="236"/>
      <c r="M102" s="236"/>
    </row>
    <row r="103" s="10" customFormat="1" ht="12.75" customHeight="1"/>
    <row r="104" spans="1:13" s="10" customFormat="1" ht="12.75" customHeight="1">
      <c r="A104" s="1" t="s">
        <v>57</v>
      </c>
      <c r="B104" s="239" t="s">
        <v>49</v>
      </c>
      <c r="C104" s="242"/>
      <c r="D104" s="242"/>
      <c r="E104" s="242"/>
      <c r="F104" s="242"/>
      <c r="G104" s="242"/>
      <c r="H104" s="242"/>
      <c r="I104" s="242"/>
      <c r="J104" s="242"/>
      <c r="K104" s="242"/>
      <c r="L104" s="242"/>
      <c r="M104" s="242"/>
    </row>
    <row r="105" spans="1:13" s="10" customFormat="1" ht="12.75" customHeight="1">
      <c r="A105" s="1"/>
      <c r="B105" s="13"/>
      <c r="C105" s="20"/>
      <c r="D105" s="20"/>
      <c r="E105" s="20"/>
      <c r="F105" s="20"/>
      <c r="G105" s="20"/>
      <c r="H105" s="20"/>
      <c r="I105" s="20"/>
      <c r="J105" s="20"/>
      <c r="K105" s="20"/>
      <c r="L105" s="20"/>
      <c r="M105" s="20"/>
    </row>
    <row r="106" spans="1:13" s="10" customFormat="1" ht="16.5" customHeight="1">
      <c r="A106" s="1"/>
      <c r="B106" s="222" t="s">
        <v>201</v>
      </c>
      <c r="C106" s="222"/>
      <c r="D106" s="222"/>
      <c r="E106" s="222"/>
      <c r="F106" s="222"/>
      <c r="G106" s="222"/>
      <c r="H106" s="222"/>
      <c r="I106" s="222"/>
      <c r="J106" s="222"/>
      <c r="K106" s="222"/>
      <c r="L106" s="222"/>
      <c r="M106" s="222"/>
    </row>
    <row r="107" spans="1:13" s="10" customFormat="1" ht="16.5" customHeight="1">
      <c r="A107" s="1"/>
      <c r="B107" s="60"/>
      <c r="C107" s="60"/>
      <c r="D107" s="60"/>
      <c r="E107" s="60"/>
      <c r="F107" s="60"/>
      <c r="G107" s="60"/>
      <c r="H107" s="60"/>
      <c r="I107" s="60"/>
      <c r="J107" s="60"/>
      <c r="K107" s="60"/>
      <c r="L107" s="60"/>
      <c r="M107" s="60"/>
    </row>
    <row r="108" spans="1:13" s="10" customFormat="1" ht="12.75">
      <c r="A108" s="1" t="s">
        <v>59</v>
      </c>
      <c r="B108" s="17" t="s">
        <v>55</v>
      </c>
      <c r="C108" s="4"/>
      <c r="D108" s="4"/>
      <c r="E108" s="4"/>
      <c r="F108" s="4"/>
      <c r="G108" s="4"/>
      <c r="H108" s="4"/>
      <c r="I108" s="3" t="s">
        <v>31</v>
      </c>
      <c r="J108" s="3"/>
      <c r="K108" s="3" t="s">
        <v>31</v>
      </c>
      <c r="L108" s="3"/>
      <c r="M108" s="4" t="s">
        <v>56</v>
      </c>
    </row>
    <row r="109" spans="1:13" s="10" customFormat="1" ht="12.75">
      <c r="A109" s="15"/>
      <c r="B109" s="17"/>
      <c r="C109" s="4"/>
      <c r="D109" s="4"/>
      <c r="E109" s="4"/>
      <c r="F109" s="4"/>
      <c r="G109" s="4"/>
      <c r="H109" s="4"/>
      <c r="I109" s="3"/>
      <c r="J109" s="3"/>
      <c r="K109" s="246"/>
      <c r="L109" s="246"/>
      <c r="M109" s="246"/>
    </row>
    <row r="110" spans="1:13" s="10" customFormat="1" ht="25.5" customHeight="1">
      <c r="A110" s="17"/>
      <c r="B110" s="234" t="s">
        <v>202</v>
      </c>
      <c r="C110" s="234"/>
      <c r="D110" s="234"/>
      <c r="E110" s="234"/>
      <c r="F110" s="234"/>
      <c r="G110" s="234"/>
      <c r="H110" s="234"/>
      <c r="I110" s="234"/>
      <c r="J110" s="234"/>
      <c r="K110" s="234"/>
      <c r="L110" s="234"/>
      <c r="M110" s="234"/>
    </row>
    <row r="111" spans="1:13" s="10" customFormat="1" ht="12.75">
      <c r="A111" s="1" t="s">
        <v>60</v>
      </c>
      <c r="B111" s="17" t="s">
        <v>104</v>
      </c>
      <c r="C111" s="9"/>
      <c r="D111" s="9"/>
      <c r="E111" s="9"/>
      <c r="F111" s="9"/>
      <c r="G111" s="9"/>
      <c r="H111" s="9"/>
      <c r="I111" s="9"/>
      <c r="J111" s="9"/>
      <c r="K111" s="9"/>
      <c r="L111" s="9"/>
      <c r="M111" s="9"/>
    </row>
    <row r="112" spans="1:13" s="10" customFormat="1" ht="12.75">
      <c r="A112" s="1"/>
      <c r="B112" s="17"/>
      <c r="C112" s="9"/>
      <c r="D112" s="9"/>
      <c r="E112" s="9"/>
      <c r="F112" s="9"/>
      <c r="G112" s="9"/>
      <c r="H112" s="9"/>
      <c r="I112" s="9"/>
      <c r="J112" s="9"/>
      <c r="K112" s="9"/>
      <c r="L112" s="9"/>
      <c r="M112" s="9"/>
    </row>
    <row r="113" spans="1:13" s="10" customFormat="1" ht="12.75" customHeight="1">
      <c r="A113" s="1"/>
      <c r="B113" s="244" t="s">
        <v>249</v>
      </c>
      <c r="C113" s="244"/>
      <c r="D113" s="244"/>
      <c r="E113" s="244"/>
      <c r="F113" s="244"/>
      <c r="G113" s="244"/>
      <c r="H113" s="244"/>
      <c r="I113" s="244"/>
      <c r="J113" s="244"/>
      <c r="K113" s="244"/>
      <c r="L113" s="244"/>
      <c r="M113" s="244"/>
    </row>
    <row r="114" spans="1:13" s="10" customFormat="1" ht="12.75">
      <c r="A114" s="1"/>
      <c r="B114" s="244"/>
      <c r="C114" s="244"/>
      <c r="D114" s="244"/>
      <c r="E114" s="244"/>
      <c r="F114" s="244"/>
      <c r="G114" s="244"/>
      <c r="H114" s="244"/>
      <c r="I114" s="244"/>
      <c r="J114" s="244"/>
      <c r="K114" s="244"/>
      <c r="L114" s="244"/>
      <c r="M114" s="244"/>
    </row>
    <row r="115" spans="1:13" s="10" customFormat="1" ht="12.75">
      <c r="A115" s="1"/>
      <c r="B115" s="132"/>
      <c r="C115" s="132"/>
      <c r="D115" s="132"/>
      <c r="E115" s="132"/>
      <c r="F115" s="132"/>
      <c r="G115" s="132"/>
      <c r="H115" s="132"/>
      <c r="I115" s="60"/>
      <c r="J115" s="132"/>
      <c r="K115" s="132"/>
      <c r="L115" s="132"/>
      <c r="M115" s="60"/>
    </row>
    <row r="116" spans="1:13" s="10" customFormat="1" ht="12.75">
      <c r="A116" s="1"/>
      <c r="B116" s="133"/>
      <c r="C116" s="134"/>
      <c r="D116" s="134"/>
      <c r="E116" s="134"/>
      <c r="F116" s="134"/>
      <c r="G116" s="134"/>
      <c r="H116" s="134"/>
      <c r="I116" s="116"/>
      <c r="J116" s="132"/>
      <c r="K116" s="132"/>
      <c r="L116" s="132"/>
      <c r="M116" s="60"/>
    </row>
    <row r="117" spans="2:13" s="10" customFormat="1" ht="12.75">
      <c r="B117" s="219"/>
      <c r="C117" s="219"/>
      <c r="D117" s="219"/>
      <c r="E117" s="219"/>
      <c r="F117" s="219"/>
      <c r="G117" s="219"/>
      <c r="H117" s="134"/>
      <c r="I117" s="30"/>
      <c r="J117" s="9"/>
      <c r="K117" s="9"/>
      <c r="L117" s="9"/>
      <c r="M117" s="9"/>
    </row>
    <row r="118" spans="2:13" s="10" customFormat="1" ht="12.75">
      <c r="B118" s="134"/>
      <c r="C118" s="134"/>
      <c r="D118" s="134"/>
      <c r="E118" s="134"/>
      <c r="F118" s="134"/>
      <c r="G118" s="134"/>
      <c r="H118" s="134"/>
      <c r="I118" s="30"/>
      <c r="J118" s="9"/>
      <c r="K118" s="9"/>
      <c r="L118" s="9"/>
      <c r="M118" s="9"/>
    </row>
    <row r="119" s="10" customFormat="1" ht="12.75">
      <c r="A119" s="10" t="s">
        <v>62</v>
      </c>
    </row>
    <row r="120" s="10" customFormat="1" ht="12.75"/>
    <row r="121" spans="1:13" s="10" customFormat="1" ht="12.75">
      <c r="A121" s="3" t="s">
        <v>63</v>
      </c>
      <c r="B121" s="17" t="s">
        <v>80</v>
      </c>
      <c r="C121" s="4"/>
      <c r="D121" s="4"/>
      <c r="E121" s="4"/>
      <c r="F121" s="4"/>
      <c r="G121" s="4"/>
      <c r="H121" s="4"/>
      <c r="I121" s="4"/>
      <c r="J121" s="4"/>
      <c r="K121" s="4"/>
      <c r="L121" s="4"/>
      <c r="M121" s="4"/>
    </row>
    <row r="122" spans="1:13" s="10" customFormat="1" ht="12.75">
      <c r="A122" s="5"/>
      <c r="B122" s="5"/>
      <c r="C122" s="5"/>
      <c r="D122" s="5"/>
      <c r="E122" s="5"/>
      <c r="F122" s="5"/>
      <c r="G122" s="5"/>
      <c r="H122" s="5"/>
      <c r="I122" s="5"/>
      <c r="J122" s="5"/>
      <c r="K122" s="5"/>
      <c r="L122" s="5"/>
      <c r="M122" s="5"/>
    </row>
    <row r="123" spans="1:13" s="10" customFormat="1" ht="12.75">
      <c r="A123" s="5"/>
      <c r="B123" s="234" t="s">
        <v>335</v>
      </c>
      <c r="C123" s="234"/>
      <c r="D123" s="234"/>
      <c r="E123" s="234"/>
      <c r="F123" s="234"/>
      <c r="G123" s="234"/>
      <c r="H123" s="234"/>
      <c r="I123" s="234"/>
      <c r="J123" s="234"/>
      <c r="K123" s="234"/>
      <c r="L123" s="234"/>
      <c r="M123" s="234"/>
    </row>
    <row r="124" spans="1:13" s="10" customFormat="1" ht="12.75">
      <c r="A124" s="5"/>
      <c r="B124" s="234"/>
      <c r="C124" s="234"/>
      <c r="D124" s="234"/>
      <c r="E124" s="234"/>
      <c r="F124" s="234"/>
      <c r="G124" s="234"/>
      <c r="H124" s="234"/>
      <c r="I124" s="234"/>
      <c r="J124" s="234"/>
      <c r="K124" s="234"/>
      <c r="L124" s="234"/>
      <c r="M124" s="234"/>
    </row>
    <row r="125" spans="1:13" s="10" customFormat="1" ht="12.75" hidden="1">
      <c r="A125" s="5"/>
      <c r="B125" s="234"/>
      <c r="C125" s="234"/>
      <c r="D125" s="234"/>
      <c r="E125" s="234"/>
      <c r="F125" s="234"/>
      <c r="G125" s="234"/>
      <c r="H125" s="234"/>
      <c r="I125" s="234"/>
      <c r="J125" s="234"/>
      <c r="K125" s="234"/>
      <c r="L125" s="234"/>
      <c r="M125" s="234"/>
    </row>
    <row r="126" spans="1:13" s="10" customFormat="1" ht="42.75" customHeight="1" hidden="1">
      <c r="A126" s="5"/>
      <c r="B126" s="234"/>
      <c r="C126" s="234"/>
      <c r="D126" s="234"/>
      <c r="E126" s="234"/>
      <c r="F126" s="234"/>
      <c r="G126" s="234"/>
      <c r="H126" s="234"/>
      <c r="I126" s="234"/>
      <c r="J126" s="234"/>
      <c r="K126" s="234"/>
      <c r="L126" s="234"/>
      <c r="M126" s="234"/>
    </row>
    <row r="127" spans="1:13" s="10" customFormat="1" ht="10.5" customHeight="1" hidden="1">
      <c r="A127" s="5"/>
      <c r="B127" s="234"/>
      <c r="C127" s="234"/>
      <c r="D127" s="234"/>
      <c r="E127" s="234"/>
      <c r="F127" s="234"/>
      <c r="G127" s="234"/>
      <c r="H127" s="234"/>
      <c r="I127" s="234"/>
      <c r="J127" s="234"/>
      <c r="K127" s="234"/>
      <c r="L127" s="234"/>
      <c r="M127" s="234"/>
    </row>
    <row r="128" spans="1:13" s="10" customFormat="1" ht="10.5" customHeight="1">
      <c r="A128" s="5"/>
      <c r="B128" s="9"/>
      <c r="C128" s="9"/>
      <c r="D128" s="9"/>
      <c r="E128" s="9"/>
      <c r="F128" s="9"/>
      <c r="G128" s="9"/>
      <c r="H128" s="9"/>
      <c r="I128" s="9"/>
      <c r="J128" s="9"/>
      <c r="K128" s="9"/>
      <c r="L128" s="9"/>
      <c r="M128" s="9"/>
    </row>
    <row r="129" spans="1:13" s="10" customFormat="1" ht="10.5" customHeight="1">
      <c r="A129" s="5"/>
      <c r="B129" s="234" t="s">
        <v>336</v>
      </c>
      <c r="C129" s="234"/>
      <c r="D129" s="234"/>
      <c r="E129" s="234"/>
      <c r="F129" s="234"/>
      <c r="G129" s="234"/>
      <c r="H129" s="234"/>
      <c r="I129" s="234"/>
      <c r="J129" s="234"/>
      <c r="K129" s="234"/>
      <c r="L129" s="234"/>
      <c r="M129" s="234"/>
    </row>
    <row r="130" spans="1:13" s="10" customFormat="1" ht="10.5" customHeight="1">
      <c r="A130" s="5"/>
      <c r="B130" s="234"/>
      <c r="C130" s="234"/>
      <c r="D130" s="234"/>
      <c r="E130" s="234"/>
      <c r="F130" s="234"/>
      <c r="G130" s="234"/>
      <c r="H130" s="234"/>
      <c r="I130" s="234"/>
      <c r="J130" s="234"/>
      <c r="K130" s="234"/>
      <c r="L130" s="234"/>
      <c r="M130" s="234"/>
    </row>
    <row r="131" spans="1:13" s="10" customFormat="1" ht="10.5" customHeight="1">
      <c r="A131" s="5"/>
      <c r="B131" s="234"/>
      <c r="C131" s="234"/>
      <c r="D131" s="234"/>
      <c r="E131" s="234"/>
      <c r="F131" s="234"/>
      <c r="G131" s="234"/>
      <c r="H131" s="234"/>
      <c r="I131" s="234"/>
      <c r="J131" s="234"/>
      <c r="K131" s="234"/>
      <c r="L131" s="234"/>
      <c r="M131" s="234"/>
    </row>
    <row r="132" spans="1:13" s="10" customFormat="1" ht="10.5" customHeight="1">
      <c r="A132" s="5"/>
      <c r="B132" s="234"/>
      <c r="C132" s="234"/>
      <c r="D132" s="234"/>
      <c r="E132" s="234"/>
      <c r="F132" s="234"/>
      <c r="G132" s="234"/>
      <c r="H132" s="234"/>
      <c r="I132" s="234"/>
      <c r="J132" s="234"/>
      <c r="K132" s="234"/>
      <c r="L132" s="234"/>
      <c r="M132" s="234"/>
    </row>
    <row r="133" spans="1:13" s="10" customFormat="1" ht="10.5" customHeight="1">
      <c r="A133" s="5"/>
      <c r="B133" s="234"/>
      <c r="C133" s="234"/>
      <c r="D133" s="234"/>
      <c r="E133" s="234"/>
      <c r="F133" s="234"/>
      <c r="G133" s="234"/>
      <c r="H133" s="234"/>
      <c r="I133" s="234"/>
      <c r="J133" s="234"/>
      <c r="K133" s="234"/>
      <c r="L133" s="234"/>
      <c r="M133" s="234"/>
    </row>
    <row r="134" spans="1:13" s="10" customFormat="1" ht="15.75" customHeight="1">
      <c r="A134" s="5"/>
      <c r="B134" s="234"/>
      <c r="C134" s="234"/>
      <c r="D134" s="234"/>
      <c r="E134" s="234"/>
      <c r="F134" s="234"/>
      <c r="G134" s="234"/>
      <c r="H134" s="234"/>
      <c r="I134" s="234"/>
      <c r="J134" s="234"/>
      <c r="K134" s="234"/>
      <c r="L134" s="234"/>
      <c r="M134" s="234"/>
    </row>
    <row r="135" spans="1:13" s="10" customFormat="1" ht="12.75">
      <c r="A135" s="177" t="s">
        <v>65</v>
      </c>
      <c r="B135" s="6" t="s">
        <v>109</v>
      </c>
      <c r="C135" s="14"/>
      <c r="D135" s="14"/>
      <c r="E135" s="14"/>
      <c r="F135" s="14"/>
      <c r="G135" s="14"/>
      <c r="H135" s="14"/>
      <c r="I135" s="14"/>
      <c r="J135" s="14"/>
      <c r="K135" s="14"/>
      <c r="L135" s="14"/>
      <c r="M135" s="5"/>
    </row>
    <row r="136" spans="1:13" s="10" customFormat="1" ht="12.75">
      <c r="A136" s="5"/>
      <c r="B136" s="14"/>
      <c r="C136" s="14"/>
      <c r="D136" s="14"/>
      <c r="E136" s="14"/>
      <c r="F136" s="14"/>
      <c r="G136" s="14"/>
      <c r="H136" s="14"/>
      <c r="I136" s="14"/>
      <c r="J136" s="14"/>
      <c r="K136" s="14"/>
      <c r="L136" s="14"/>
      <c r="M136" s="5"/>
    </row>
    <row r="137" spans="1:13" s="10" customFormat="1" ht="46.5" customHeight="1">
      <c r="A137" s="5"/>
      <c r="B137" s="233" t="s">
        <v>337</v>
      </c>
      <c r="C137" s="233"/>
      <c r="D137" s="233"/>
      <c r="E137" s="233"/>
      <c r="F137" s="233"/>
      <c r="G137" s="233"/>
      <c r="H137" s="233"/>
      <c r="I137" s="233"/>
      <c r="J137" s="233"/>
      <c r="K137" s="233"/>
      <c r="L137" s="233"/>
      <c r="M137" s="233"/>
    </row>
    <row r="138" spans="1:13" s="10" customFormat="1" ht="6.75" customHeight="1">
      <c r="A138" s="5"/>
      <c r="B138" s="233"/>
      <c r="C138" s="233"/>
      <c r="D138" s="233"/>
      <c r="E138" s="233"/>
      <c r="F138" s="233"/>
      <c r="G138" s="233"/>
      <c r="H138" s="233"/>
      <c r="I138" s="233"/>
      <c r="J138" s="233"/>
      <c r="K138" s="233"/>
      <c r="L138" s="233"/>
      <c r="M138" s="233"/>
    </row>
    <row r="139" spans="1:13" s="10" customFormat="1" ht="10.5" customHeight="1">
      <c r="A139" s="5"/>
      <c r="B139" s="233"/>
      <c r="C139" s="233"/>
      <c r="D139" s="233"/>
      <c r="E139" s="233"/>
      <c r="F139" s="233"/>
      <c r="G139" s="233"/>
      <c r="H139" s="233"/>
      <c r="I139" s="233"/>
      <c r="J139" s="233"/>
      <c r="K139" s="233"/>
      <c r="L139" s="233"/>
      <c r="M139" s="233"/>
    </row>
    <row r="140" spans="2:14" ht="12.75" customHeight="1">
      <c r="B140" s="61"/>
      <c r="C140" s="62"/>
      <c r="D140" s="62"/>
      <c r="E140" s="62"/>
      <c r="F140" s="63"/>
      <c r="G140" s="208" t="s">
        <v>118</v>
      </c>
      <c r="H140" s="64"/>
      <c r="I140" s="64" t="s">
        <v>119</v>
      </c>
      <c r="J140" s="65"/>
      <c r="K140" s="66"/>
      <c r="L140" s="67"/>
      <c r="M140" s="11"/>
      <c r="N140" s="14"/>
    </row>
    <row r="141" spans="2:14" ht="12.75" customHeight="1">
      <c r="B141" s="68"/>
      <c r="C141" s="69"/>
      <c r="D141" s="69"/>
      <c r="E141" s="69"/>
      <c r="F141" s="70"/>
      <c r="G141" s="194" t="s">
        <v>120</v>
      </c>
      <c r="H141" s="71"/>
      <c r="I141" s="71" t="s">
        <v>120</v>
      </c>
      <c r="J141" s="72"/>
      <c r="K141" s="73"/>
      <c r="L141" s="74"/>
      <c r="M141" s="11"/>
      <c r="N141" s="14"/>
    </row>
    <row r="142" spans="2:14" ht="12.75" customHeight="1">
      <c r="B142" s="68"/>
      <c r="C142" s="69"/>
      <c r="D142" s="69"/>
      <c r="E142" s="69"/>
      <c r="F142" s="70"/>
      <c r="G142" s="194" t="s">
        <v>325</v>
      </c>
      <c r="H142" s="71"/>
      <c r="I142" s="194" t="s">
        <v>258</v>
      </c>
      <c r="J142" s="72"/>
      <c r="K142" s="237" t="s">
        <v>121</v>
      </c>
      <c r="L142" s="238"/>
      <c r="M142" s="11"/>
      <c r="N142" s="14"/>
    </row>
    <row r="143" spans="2:14" ht="12.75" customHeight="1">
      <c r="B143" s="68"/>
      <c r="C143" s="69"/>
      <c r="D143" s="69"/>
      <c r="E143" s="69"/>
      <c r="F143" s="70"/>
      <c r="G143" s="194" t="s">
        <v>122</v>
      </c>
      <c r="H143" s="71"/>
      <c r="I143" s="194" t="s">
        <v>122</v>
      </c>
      <c r="J143" s="72"/>
      <c r="K143" s="73"/>
      <c r="L143" s="74"/>
      <c r="M143" s="11"/>
      <c r="N143" s="14"/>
    </row>
    <row r="144" spans="2:14" ht="12.75" customHeight="1">
      <c r="B144" s="75"/>
      <c r="C144" s="76"/>
      <c r="D144" s="76"/>
      <c r="E144" s="76"/>
      <c r="F144" s="77"/>
      <c r="G144" s="209" t="s">
        <v>4</v>
      </c>
      <c r="H144" s="78"/>
      <c r="I144" s="78" t="s">
        <v>4</v>
      </c>
      <c r="J144" s="79"/>
      <c r="K144" s="80" t="s">
        <v>4</v>
      </c>
      <c r="L144" s="81" t="s">
        <v>123</v>
      </c>
      <c r="M144" s="11"/>
      <c r="N144" s="14"/>
    </row>
    <row r="145" spans="2:14" ht="12.75" customHeight="1">
      <c r="B145" s="154" t="s">
        <v>124</v>
      </c>
      <c r="C145" s="155"/>
      <c r="D145" s="155"/>
      <c r="E145" s="155"/>
      <c r="F145" s="156"/>
      <c r="G145" s="195">
        <v>5684</v>
      </c>
      <c r="H145" s="157"/>
      <c r="I145" s="195">
        <v>7713</v>
      </c>
      <c r="J145" s="158"/>
      <c r="K145" s="159">
        <f>G145-I145</f>
        <v>-2029</v>
      </c>
      <c r="L145" s="160">
        <f>K145/I145*100</f>
        <v>-26.306236224555946</v>
      </c>
      <c r="M145" s="11"/>
      <c r="N145" s="14"/>
    </row>
    <row r="146" spans="2:14" ht="12.75" customHeight="1">
      <c r="B146" s="154" t="s">
        <v>330</v>
      </c>
      <c r="C146" s="155"/>
      <c r="D146" s="155"/>
      <c r="E146" s="155"/>
      <c r="F146" s="161"/>
      <c r="G146" s="196">
        <v>-217</v>
      </c>
      <c r="H146" s="157"/>
      <c r="I146" s="196">
        <v>123</v>
      </c>
      <c r="J146" s="158"/>
      <c r="K146" s="159">
        <f>G146-I146</f>
        <v>-340</v>
      </c>
      <c r="L146" s="160" t="s">
        <v>315</v>
      </c>
      <c r="M146" s="11"/>
      <c r="N146" s="14"/>
    </row>
    <row r="147" spans="2:14" ht="12.75" customHeight="1">
      <c r="B147" s="162" t="s">
        <v>226</v>
      </c>
      <c r="C147" s="163"/>
      <c r="D147" s="163"/>
      <c r="E147" s="163"/>
      <c r="F147" s="164"/>
      <c r="G147" s="197">
        <v>-229</v>
      </c>
      <c r="H147" s="165"/>
      <c r="I147" s="197">
        <v>40</v>
      </c>
      <c r="J147" s="166"/>
      <c r="K147" s="167">
        <f>G147-I147</f>
        <v>-269</v>
      </c>
      <c r="L147" s="168" t="s">
        <v>315</v>
      </c>
      <c r="M147" s="11"/>
      <c r="N147" s="14"/>
    </row>
    <row r="148" spans="2:13" ht="12.75" customHeight="1">
      <c r="B148" s="82"/>
      <c r="C148" s="82"/>
      <c r="D148" s="82"/>
      <c r="E148" s="83"/>
      <c r="F148" s="83"/>
      <c r="G148" s="84"/>
      <c r="H148" s="85"/>
      <c r="I148" s="11"/>
      <c r="J148" s="11"/>
      <c r="K148" s="11"/>
      <c r="L148" s="11"/>
      <c r="M148" s="14"/>
    </row>
    <row r="149" spans="1:2" ht="12.75" customHeight="1">
      <c r="A149" s="21" t="s">
        <v>66</v>
      </c>
      <c r="B149" s="10" t="s">
        <v>172</v>
      </c>
    </row>
    <row r="150" spans="1:2" ht="12.75" customHeight="1">
      <c r="A150" s="21"/>
      <c r="B150" s="10"/>
    </row>
    <row r="151" spans="1:13" ht="12.75" customHeight="1">
      <c r="A151" s="21"/>
      <c r="B151" s="245" t="s">
        <v>183</v>
      </c>
      <c r="C151" s="245"/>
      <c r="D151" s="245"/>
      <c r="E151" s="245"/>
      <c r="F151" s="245"/>
      <c r="G151" s="245"/>
      <c r="H151" s="245"/>
      <c r="I151" s="245"/>
      <c r="J151" s="245"/>
      <c r="K151" s="245"/>
      <c r="L151" s="245"/>
      <c r="M151" s="245"/>
    </row>
    <row r="152" spans="1:13" ht="12.75" customHeight="1">
      <c r="A152" s="21"/>
      <c r="B152" s="245"/>
      <c r="C152" s="245"/>
      <c r="D152" s="245"/>
      <c r="E152" s="245"/>
      <c r="F152" s="245"/>
      <c r="G152" s="245"/>
      <c r="H152" s="245"/>
      <c r="I152" s="245"/>
      <c r="J152" s="245"/>
      <c r="K152" s="245"/>
      <c r="L152" s="245"/>
      <c r="M152" s="245"/>
    </row>
    <row r="153" spans="1:13" ht="12.75">
      <c r="A153" s="21"/>
      <c r="B153" s="29"/>
      <c r="C153" s="29"/>
      <c r="D153" s="29"/>
      <c r="E153" s="29"/>
      <c r="F153" s="29"/>
      <c r="G153" s="29"/>
      <c r="H153" s="29"/>
      <c r="I153" s="29"/>
      <c r="J153" s="29"/>
      <c r="K153" s="29"/>
      <c r="L153" s="29"/>
      <c r="M153" s="29"/>
    </row>
    <row r="154" spans="1:13" ht="12.75" customHeight="1">
      <c r="A154" s="21"/>
      <c r="B154" s="221" t="s">
        <v>314</v>
      </c>
      <c r="C154" s="221"/>
      <c r="D154" s="221"/>
      <c r="E154" s="221"/>
      <c r="F154" s="221"/>
      <c r="G154" s="221"/>
      <c r="H154" s="221"/>
      <c r="I154" s="221"/>
      <c r="J154" s="221"/>
      <c r="K154" s="221"/>
      <c r="L154" s="221"/>
      <c r="M154" s="221"/>
    </row>
    <row r="155" spans="1:13" ht="12.75">
      <c r="A155" s="21"/>
      <c r="B155" s="221"/>
      <c r="C155" s="221"/>
      <c r="D155" s="221"/>
      <c r="E155" s="221"/>
      <c r="F155" s="221"/>
      <c r="G155" s="221"/>
      <c r="H155" s="221"/>
      <c r="I155" s="221"/>
      <c r="J155" s="221"/>
      <c r="K155" s="221"/>
      <c r="L155" s="221"/>
      <c r="M155" s="221"/>
    </row>
    <row r="156" spans="1:13" ht="12.75">
      <c r="A156" s="3"/>
      <c r="B156" s="19"/>
      <c r="C156" s="9"/>
      <c r="D156" s="9"/>
      <c r="E156" s="9"/>
      <c r="F156" s="9"/>
      <c r="G156" s="9"/>
      <c r="H156" s="9"/>
      <c r="I156" s="9"/>
      <c r="J156" s="9"/>
      <c r="K156" s="9"/>
      <c r="L156" s="9"/>
      <c r="M156" s="9"/>
    </row>
    <row r="157" spans="1:13" ht="12.75">
      <c r="A157" s="1" t="s">
        <v>67</v>
      </c>
      <c r="B157" s="17" t="s">
        <v>94</v>
      </c>
      <c r="C157" s="86"/>
      <c r="D157" s="86"/>
      <c r="L157" s="9"/>
      <c r="M157" s="9"/>
    </row>
    <row r="158" spans="2:13" ht="12.75">
      <c r="B158" s="17"/>
      <c r="C158" s="86"/>
      <c r="D158" s="86"/>
      <c r="L158" s="9"/>
      <c r="M158" s="9"/>
    </row>
    <row r="159" spans="2:13" ht="12.75">
      <c r="B159" s="4" t="s">
        <v>95</v>
      </c>
      <c r="C159" s="86"/>
      <c r="D159" s="86"/>
      <c r="L159" s="9"/>
      <c r="M159" s="9"/>
    </row>
    <row r="161" spans="1:13" ht="12.75">
      <c r="A161" s="1" t="s">
        <v>69</v>
      </c>
      <c r="B161" s="239" t="s">
        <v>64</v>
      </c>
      <c r="C161" s="239"/>
      <c r="D161" s="239"/>
      <c r="E161" s="239"/>
      <c r="F161" s="239"/>
      <c r="G161" s="239"/>
      <c r="H161" s="239"/>
      <c r="I161" s="239"/>
      <c r="J161" s="13"/>
      <c r="K161" s="19"/>
      <c r="L161" s="19"/>
      <c r="M161" s="19"/>
    </row>
    <row r="162" spans="1:13" ht="12.75">
      <c r="A162" s="3"/>
      <c r="B162" s="14"/>
      <c r="C162" s="14"/>
      <c r="D162" s="14"/>
      <c r="E162" s="14"/>
      <c r="F162" s="14"/>
      <c r="G162" s="14"/>
      <c r="H162" s="14"/>
      <c r="I162" s="58" t="s">
        <v>185</v>
      </c>
      <c r="J162" s="14"/>
      <c r="K162" s="58" t="s">
        <v>186</v>
      </c>
      <c r="L162" s="14"/>
      <c r="M162" s="14"/>
    </row>
    <row r="163" spans="1:13" ht="12.75">
      <c r="A163" s="3"/>
      <c r="B163" s="14"/>
      <c r="C163" s="14"/>
      <c r="D163" s="14"/>
      <c r="E163" s="14"/>
      <c r="F163" s="14"/>
      <c r="G163" s="14"/>
      <c r="H163" s="14"/>
      <c r="I163" s="58" t="s">
        <v>4</v>
      </c>
      <c r="J163" s="14"/>
      <c r="K163" s="58" t="s">
        <v>4</v>
      </c>
      <c r="L163" s="14"/>
      <c r="M163" s="14"/>
    </row>
    <row r="164" spans="1:13" ht="12.75">
      <c r="A164" s="3"/>
      <c r="B164" s="14"/>
      <c r="C164" s="14"/>
      <c r="D164" s="14" t="s">
        <v>184</v>
      </c>
      <c r="E164" s="14"/>
      <c r="F164" s="14"/>
      <c r="G164" s="14"/>
      <c r="H164" s="14"/>
      <c r="I164" s="210">
        <v>12</v>
      </c>
      <c r="J164" s="14"/>
      <c r="K164" s="14">
        <v>95</v>
      </c>
      <c r="L164" s="14"/>
      <c r="M164" s="14"/>
    </row>
    <row r="165" spans="1:13" ht="12.75">
      <c r="A165" s="3"/>
      <c r="B165" s="14"/>
      <c r="C165" s="14"/>
      <c r="D165" s="14"/>
      <c r="E165" s="14"/>
      <c r="F165" s="14"/>
      <c r="G165" s="14"/>
      <c r="H165" s="14"/>
      <c r="I165" s="14"/>
      <c r="J165" s="14"/>
      <c r="K165" s="14"/>
      <c r="L165" s="14"/>
      <c r="M165" s="14"/>
    </row>
    <row r="166" spans="1:13" ht="12.75">
      <c r="A166" s="3"/>
      <c r="B166" s="14"/>
      <c r="C166" s="14"/>
      <c r="D166" s="14"/>
      <c r="E166" s="14"/>
      <c r="F166" s="14"/>
      <c r="G166" s="14"/>
      <c r="H166" s="14"/>
      <c r="I166" s="211">
        <f>SUM(I164:I165)</f>
        <v>12</v>
      </c>
      <c r="J166" s="14"/>
      <c r="K166" s="212">
        <f>SUM(K164:K165)</f>
        <v>95</v>
      </c>
      <c r="L166" s="14"/>
      <c r="M166" s="14"/>
    </row>
    <row r="167" spans="1:13" ht="12.75">
      <c r="A167" s="3"/>
      <c r="B167" s="14"/>
      <c r="C167" s="14"/>
      <c r="D167" s="14"/>
      <c r="E167" s="14"/>
      <c r="F167" s="14"/>
      <c r="G167" s="14"/>
      <c r="H167" s="14"/>
      <c r="I167" s="14"/>
      <c r="J167" s="14"/>
      <c r="K167" s="14"/>
      <c r="L167" s="14"/>
      <c r="M167" s="14"/>
    </row>
    <row r="168" spans="1:13" ht="12.75">
      <c r="A168" s="1" t="s">
        <v>70</v>
      </c>
      <c r="B168" s="239" t="s">
        <v>251</v>
      </c>
      <c r="C168" s="236"/>
      <c r="D168" s="236"/>
      <c r="E168" s="236"/>
      <c r="F168" s="236"/>
      <c r="G168" s="236"/>
      <c r="H168" s="236"/>
      <c r="I168" s="236"/>
      <c r="J168" s="236"/>
      <c r="K168" s="236"/>
      <c r="L168" s="9"/>
      <c r="M168" s="9"/>
    </row>
    <row r="169" spans="1:13" ht="12.75">
      <c r="A169" s="1"/>
      <c r="B169" s="13"/>
      <c r="C169" s="14"/>
      <c r="D169" s="14"/>
      <c r="E169" s="14"/>
      <c r="F169" s="14"/>
      <c r="G169" s="14"/>
      <c r="H169" s="14"/>
      <c r="I169" s="14"/>
      <c r="J169" s="14"/>
      <c r="K169" s="14"/>
      <c r="L169" s="9"/>
      <c r="M169" s="9"/>
    </row>
    <row r="170" spans="1:13" ht="12.75">
      <c r="A170" s="3"/>
      <c r="B170" s="19"/>
      <c r="C170" s="9"/>
      <c r="D170" s="9"/>
      <c r="E170" s="9"/>
      <c r="F170" s="9"/>
      <c r="G170" s="9"/>
      <c r="H170" s="9"/>
      <c r="I170" s="18" t="s">
        <v>247</v>
      </c>
      <c r="J170" s="9"/>
      <c r="K170" s="18" t="s">
        <v>248</v>
      </c>
      <c r="L170" s="9"/>
      <c r="M170" s="9"/>
    </row>
    <row r="171" spans="1:14" ht="12.75">
      <c r="A171" s="3"/>
      <c r="B171" s="27" t="s">
        <v>252</v>
      </c>
      <c r="C171" s="9"/>
      <c r="D171" s="9"/>
      <c r="E171" s="9"/>
      <c r="F171" s="9"/>
      <c r="G171" s="9"/>
      <c r="H171" s="9"/>
      <c r="I171" s="18" t="s">
        <v>325</v>
      </c>
      <c r="J171" s="18"/>
      <c r="K171" s="18" t="s">
        <v>244</v>
      </c>
      <c r="L171" s="9"/>
      <c r="M171" s="9"/>
      <c r="N171" s="22"/>
    </row>
    <row r="172" spans="1:14" ht="12.75">
      <c r="A172" s="3"/>
      <c r="B172" s="186"/>
      <c r="C172" s="9"/>
      <c r="D172" s="9"/>
      <c r="E172" s="9"/>
      <c r="F172" s="9"/>
      <c r="G172" s="9"/>
      <c r="H172" s="9"/>
      <c r="I172" s="3" t="s">
        <v>4</v>
      </c>
      <c r="J172" s="3"/>
      <c r="K172" s="3" t="s">
        <v>4</v>
      </c>
      <c r="L172" s="9"/>
      <c r="M172" s="9"/>
      <c r="N172" s="187"/>
    </row>
    <row r="173" spans="1:14" ht="12.75">
      <c r="A173" s="3"/>
      <c r="B173" s="186" t="s">
        <v>245</v>
      </c>
      <c r="C173" s="9"/>
      <c r="D173" s="186"/>
      <c r="E173" s="9"/>
      <c r="F173" s="9"/>
      <c r="G173" s="9"/>
      <c r="H173" s="9"/>
      <c r="I173" s="213">
        <v>-15755</v>
      </c>
      <c r="J173" s="9"/>
      <c r="K173" s="213">
        <v>-15566</v>
      </c>
      <c r="L173" s="9"/>
      <c r="M173" s="9"/>
      <c r="N173" s="188"/>
    </row>
    <row r="174" spans="1:14" ht="12.75">
      <c r="A174" s="3"/>
      <c r="B174" s="186" t="s">
        <v>246</v>
      </c>
      <c r="C174" s="9"/>
      <c r="D174" s="186"/>
      <c r="E174" s="9"/>
      <c r="F174" s="9"/>
      <c r="G174" s="9"/>
      <c r="H174" s="9"/>
      <c r="I174" s="214">
        <v>-29</v>
      </c>
      <c r="J174" s="9"/>
      <c r="K174" s="214">
        <f>-29</f>
        <v>-29</v>
      </c>
      <c r="L174" s="9"/>
      <c r="M174" s="9"/>
      <c r="N174" s="187"/>
    </row>
    <row r="175" spans="1:14" ht="13.5" thickBot="1">
      <c r="A175" s="3"/>
      <c r="B175" s="27" t="s">
        <v>253</v>
      </c>
      <c r="C175" s="9"/>
      <c r="D175" s="9"/>
      <c r="E175" s="9"/>
      <c r="F175" s="9"/>
      <c r="G175" s="9"/>
      <c r="H175" s="9"/>
      <c r="I175" s="215">
        <f>SUM(I173:I174)</f>
        <v>-15784</v>
      </c>
      <c r="J175" s="9"/>
      <c r="K175" s="215">
        <f>SUM(K173:K174)</f>
        <v>-15595</v>
      </c>
      <c r="L175" s="9"/>
      <c r="M175" s="9"/>
      <c r="N175" s="22"/>
    </row>
    <row r="176" spans="1:14" ht="13.5" thickTop="1">
      <c r="A176" s="3"/>
      <c r="B176" s="27"/>
      <c r="C176" s="9"/>
      <c r="D176" s="9"/>
      <c r="E176" s="9"/>
      <c r="F176" s="9"/>
      <c r="G176" s="9"/>
      <c r="H176" s="9"/>
      <c r="I176" s="9"/>
      <c r="J176" s="9"/>
      <c r="K176" s="176"/>
      <c r="L176" s="9"/>
      <c r="M176" s="9"/>
      <c r="N176" s="22"/>
    </row>
    <row r="177" spans="1:13" ht="12.75">
      <c r="A177" s="3"/>
      <c r="B177" s="27"/>
      <c r="C177" s="9"/>
      <c r="D177" s="9"/>
      <c r="E177" s="9"/>
      <c r="F177" s="9"/>
      <c r="G177" s="9"/>
      <c r="H177" s="9"/>
      <c r="I177" s="9"/>
      <c r="J177" s="9"/>
      <c r="K177" s="176"/>
      <c r="L177" s="9"/>
      <c r="M177" s="9"/>
    </row>
    <row r="178" spans="1:13" ht="12.75">
      <c r="A178" s="3"/>
      <c r="B178" s="27"/>
      <c r="C178" s="9"/>
      <c r="D178" s="9"/>
      <c r="E178" s="9"/>
      <c r="F178" s="9"/>
      <c r="G178" s="9"/>
      <c r="H178" s="9"/>
      <c r="I178" s="9"/>
      <c r="J178" s="9"/>
      <c r="K178" s="18"/>
      <c r="L178" s="9"/>
      <c r="M178" s="9"/>
    </row>
    <row r="179" spans="1:13" ht="12.75">
      <c r="A179" s="3"/>
      <c r="B179" s="27"/>
      <c r="C179" s="9"/>
      <c r="D179" s="9"/>
      <c r="E179" s="9"/>
      <c r="F179" s="9"/>
      <c r="G179" s="9"/>
      <c r="H179" s="9"/>
      <c r="I179" s="9"/>
      <c r="J179" s="9"/>
      <c r="K179" s="18"/>
      <c r="L179" s="9"/>
      <c r="M179" s="9"/>
    </row>
    <row r="180" spans="1:13" ht="12.75">
      <c r="A180" s="3"/>
      <c r="B180" s="19"/>
      <c r="C180" s="9"/>
      <c r="D180" s="9"/>
      <c r="E180" s="9"/>
      <c r="F180" s="9"/>
      <c r="G180" s="9"/>
      <c r="H180" s="9"/>
      <c r="I180" s="9"/>
      <c r="J180" s="9"/>
      <c r="K180" s="18"/>
      <c r="L180" s="9"/>
      <c r="M180" s="9"/>
    </row>
    <row r="181" spans="1:13" ht="12.75">
      <c r="A181" s="1" t="s">
        <v>72</v>
      </c>
      <c r="B181" s="239" t="s">
        <v>68</v>
      </c>
      <c r="C181" s="236"/>
      <c r="D181" s="236"/>
      <c r="E181" s="236"/>
      <c r="F181" s="236"/>
      <c r="G181" s="236"/>
      <c r="H181" s="236"/>
      <c r="I181" s="236"/>
      <c r="J181" s="236"/>
      <c r="K181" s="236"/>
      <c r="L181" s="9"/>
      <c r="M181" s="9"/>
    </row>
    <row r="182" spans="1:13" ht="12.75">
      <c r="A182" s="1"/>
      <c r="B182" s="13"/>
      <c r="C182" s="14"/>
      <c r="D182" s="14"/>
      <c r="E182" s="14"/>
      <c r="F182" s="14"/>
      <c r="G182" s="14"/>
      <c r="H182" s="14"/>
      <c r="I182" s="14"/>
      <c r="J182" s="14"/>
      <c r="K182" s="14"/>
      <c r="L182" s="9"/>
      <c r="M182" s="9"/>
    </row>
    <row r="183" spans="1:13" ht="12.75">
      <c r="A183" s="3"/>
      <c r="B183" s="4" t="s">
        <v>326</v>
      </c>
      <c r="C183" s="9"/>
      <c r="D183" s="9"/>
      <c r="E183" s="9"/>
      <c r="F183" s="9"/>
      <c r="G183" s="9"/>
      <c r="H183" s="9"/>
      <c r="I183" s="9"/>
      <c r="J183" s="9"/>
      <c r="K183" s="18"/>
      <c r="L183" s="9"/>
      <c r="M183" s="9"/>
    </row>
    <row r="185" spans="1:13" ht="12.75">
      <c r="A185" s="1" t="s">
        <v>75</v>
      </c>
      <c r="B185" s="240" t="s">
        <v>100</v>
      </c>
      <c r="C185" s="240"/>
      <c r="D185" s="240"/>
      <c r="E185" s="240"/>
      <c r="F185" s="240"/>
      <c r="G185" s="240"/>
      <c r="H185" s="240"/>
      <c r="I185" s="9"/>
      <c r="J185" s="9"/>
      <c r="K185" s="9"/>
      <c r="L185" s="9"/>
      <c r="M185" s="9"/>
    </row>
    <row r="186" spans="1:13" ht="12.75">
      <c r="A186" s="1"/>
      <c r="B186" s="47"/>
      <c r="C186" s="47"/>
      <c r="D186" s="47"/>
      <c r="E186" s="47"/>
      <c r="F186" s="47"/>
      <c r="G186" s="47"/>
      <c r="H186" s="47"/>
      <c r="I186" s="9"/>
      <c r="J186" s="9"/>
      <c r="K186" s="9"/>
      <c r="L186" s="9"/>
      <c r="M186" s="9"/>
    </row>
    <row r="187" spans="1:13" ht="12.75">
      <c r="A187" s="1"/>
      <c r="B187" s="241" t="s">
        <v>203</v>
      </c>
      <c r="C187" s="242"/>
      <c r="D187" s="242"/>
      <c r="E187" s="242"/>
      <c r="F187" s="242"/>
      <c r="G187" s="242"/>
      <c r="H187" s="242"/>
      <c r="I187" s="242"/>
      <c r="J187" s="242"/>
      <c r="K187" s="242"/>
      <c r="L187" s="242"/>
      <c r="M187" s="242"/>
    </row>
    <row r="188" spans="1:13" ht="12.75">
      <c r="A188" s="1"/>
      <c r="B188" s="20"/>
      <c r="C188" s="20"/>
      <c r="D188" s="20"/>
      <c r="E188" s="20"/>
      <c r="F188" s="20"/>
      <c r="G188" s="20"/>
      <c r="H188" s="20"/>
      <c r="I188" s="20"/>
      <c r="J188" s="20"/>
      <c r="K188" s="20"/>
      <c r="L188" s="20"/>
      <c r="M188" s="20"/>
    </row>
    <row r="189" spans="1:13" ht="12.75">
      <c r="A189" s="3"/>
      <c r="B189" s="9"/>
      <c r="D189" s="87"/>
      <c r="E189" s="87"/>
      <c r="I189" s="23"/>
      <c r="J189" s="23"/>
      <c r="K189" s="23"/>
      <c r="L189" s="22"/>
      <c r="M189" s="23"/>
    </row>
    <row r="190" spans="1:13" ht="12.75">
      <c r="A190" s="1" t="s">
        <v>76</v>
      </c>
      <c r="B190" s="12" t="s">
        <v>71</v>
      </c>
      <c r="C190" s="9"/>
      <c r="D190" s="9"/>
      <c r="E190" s="9"/>
      <c r="F190" s="9"/>
      <c r="G190" s="9"/>
      <c r="H190" s="9"/>
      <c r="I190" s="9"/>
      <c r="J190" s="9"/>
      <c r="K190" s="189"/>
      <c r="L190" s="9"/>
      <c r="M190" s="9"/>
    </row>
    <row r="191" spans="1:13" ht="12.75">
      <c r="A191" s="1"/>
      <c r="B191" s="12"/>
      <c r="C191" s="9"/>
      <c r="D191" s="9"/>
      <c r="E191" s="9"/>
      <c r="F191" s="9"/>
      <c r="G191" s="9"/>
      <c r="H191" s="9"/>
      <c r="I191" s="109" t="s">
        <v>134</v>
      </c>
      <c r="J191" s="109"/>
      <c r="K191" s="109" t="s">
        <v>134</v>
      </c>
      <c r="L191" s="47"/>
      <c r="M191" s="9"/>
    </row>
    <row r="192" spans="1:13" ht="12.75">
      <c r="A192" s="1"/>
      <c r="B192" s="12"/>
      <c r="C192" s="9"/>
      <c r="D192" s="9"/>
      <c r="E192" s="9"/>
      <c r="F192" s="9"/>
      <c r="G192" s="9"/>
      <c r="H192" s="9"/>
      <c r="I192" s="109" t="s">
        <v>331</v>
      </c>
      <c r="J192" s="109"/>
      <c r="K192" s="109" t="s">
        <v>244</v>
      </c>
      <c r="L192" s="47"/>
      <c r="M192" s="47"/>
    </row>
    <row r="193" spans="1:13" ht="12.75">
      <c r="A193" s="1"/>
      <c r="B193" s="12"/>
      <c r="C193" s="9"/>
      <c r="D193" s="9"/>
      <c r="E193" s="9"/>
      <c r="F193" s="9"/>
      <c r="G193" s="9"/>
      <c r="H193" s="9"/>
      <c r="I193" s="109" t="s">
        <v>4</v>
      </c>
      <c r="J193" s="109"/>
      <c r="K193" s="109" t="s">
        <v>4</v>
      </c>
      <c r="L193" s="47"/>
      <c r="M193" s="9"/>
    </row>
    <row r="194" spans="1:13" ht="12.75">
      <c r="A194" s="1"/>
      <c r="B194" s="12"/>
      <c r="C194" s="9"/>
      <c r="D194" s="220" t="s">
        <v>135</v>
      </c>
      <c r="E194" s="220"/>
      <c r="F194" s="9"/>
      <c r="G194" s="9"/>
      <c r="H194" s="9"/>
      <c r="I194" s="110"/>
      <c r="J194" s="110"/>
      <c r="K194" s="216"/>
      <c r="L194" s="47"/>
      <c r="M194" s="9"/>
    </row>
    <row r="195" spans="1:13" ht="13.5" thickBot="1">
      <c r="A195" s="1"/>
      <c r="B195" s="12"/>
      <c r="C195" s="9"/>
      <c r="D195" s="9" t="s">
        <v>136</v>
      </c>
      <c r="E195" s="9"/>
      <c r="F195" s="9"/>
      <c r="G195" s="9"/>
      <c r="H195" s="9"/>
      <c r="I195" s="217">
        <v>10743</v>
      </c>
      <c r="J195" s="30"/>
      <c r="K195" s="217">
        <v>19796</v>
      </c>
      <c r="L195" s="47"/>
      <c r="M195" s="9"/>
    </row>
    <row r="196" spans="1:13" ht="13.5" thickTop="1">
      <c r="A196" s="1"/>
      <c r="B196" s="12"/>
      <c r="C196" s="9"/>
      <c r="D196" s="9"/>
      <c r="E196" s="9"/>
      <c r="F196" s="9"/>
      <c r="G196" s="9"/>
      <c r="H196" s="9"/>
      <c r="I196" s="110"/>
      <c r="J196" s="110"/>
      <c r="K196" s="23"/>
      <c r="L196" s="47"/>
      <c r="M196" s="9"/>
    </row>
    <row r="197" spans="1:13" ht="12.75">
      <c r="A197" s="15"/>
      <c r="B197" s="12"/>
      <c r="C197" s="9"/>
      <c r="D197" s="220" t="s">
        <v>137</v>
      </c>
      <c r="E197" s="220"/>
      <c r="F197" s="9"/>
      <c r="G197" s="9"/>
      <c r="H197" s="9"/>
      <c r="I197" s="110"/>
      <c r="J197" s="110"/>
      <c r="K197" s="216"/>
      <c r="L197" s="47"/>
      <c r="M197" s="9"/>
    </row>
    <row r="198" spans="1:13" ht="13.5" thickBot="1">
      <c r="A198" s="15"/>
      <c r="B198" s="12"/>
      <c r="C198" s="9"/>
      <c r="D198" s="9" t="s">
        <v>136</v>
      </c>
      <c r="E198" s="9"/>
      <c r="F198" s="9"/>
      <c r="G198" s="9"/>
      <c r="H198" s="9"/>
      <c r="I198" s="218">
        <v>4853</v>
      </c>
      <c r="J198" s="30"/>
      <c r="K198" s="218">
        <v>4853</v>
      </c>
      <c r="L198" s="47"/>
      <c r="M198" s="9"/>
    </row>
    <row r="199" spans="7:12" ht="12.75" customHeight="1" thickTop="1">
      <c r="G199" s="9"/>
      <c r="K199" s="10"/>
      <c r="L199" s="10"/>
    </row>
    <row r="200" spans="1:13" ht="13.5" customHeight="1">
      <c r="A200" s="1" t="s">
        <v>78</v>
      </c>
      <c r="B200" s="17" t="s">
        <v>234</v>
      </c>
      <c r="C200" s="4"/>
      <c r="D200" s="4"/>
      <c r="E200" s="4"/>
      <c r="F200" s="4"/>
      <c r="G200" s="4"/>
      <c r="H200" s="4"/>
      <c r="I200" s="3" t="s">
        <v>31</v>
      </c>
      <c r="J200" s="3"/>
      <c r="K200" s="1" t="s">
        <v>31</v>
      </c>
      <c r="L200" s="1"/>
      <c r="M200" s="4" t="s">
        <v>56</v>
      </c>
    </row>
    <row r="201" spans="1:13" ht="13.5" customHeight="1">
      <c r="A201" s="15"/>
      <c r="B201" s="17"/>
      <c r="C201" s="4"/>
      <c r="D201" s="4"/>
      <c r="E201" s="4"/>
      <c r="F201" s="4"/>
      <c r="G201" s="4"/>
      <c r="H201" s="4"/>
      <c r="I201" s="3"/>
      <c r="J201" s="3"/>
      <c r="K201" s="246"/>
      <c r="L201" s="246"/>
      <c r="M201" s="246"/>
    </row>
    <row r="202" spans="1:13" ht="13.5" customHeight="1">
      <c r="A202" s="17"/>
      <c r="B202" s="234" t="s">
        <v>233</v>
      </c>
      <c r="C202" s="234"/>
      <c r="D202" s="234"/>
      <c r="E202" s="234"/>
      <c r="F202" s="234"/>
      <c r="G202" s="234"/>
      <c r="H202" s="234"/>
      <c r="I202" s="234"/>
      <c r="J202" s="234"/>
      <c r="K202" s="234"/>
      <c r="L202" s="234"/>
      <c r="M202" s="234"/>
    </row>
    <row r="203" spans="1:13" ht="13.5" customHeight="1">
      <c r="A203" s="17"/>
      <c r="B203" s="234"/>
      <c r="C203" s="234"/>
      <c r="D203" s="234"/>
      <c r="E203" s="234"/>
      <c r="F203" s="234"/>
      <c r="G203" s="234"/>
      <c r="H203" s="234"/>
      <c r="I203" s="234"/>
      <c r="J203" s="234"/>
      <c r="K203" s="234"/>
      <c r="L203" s="234"/>
      <c r="M203" s="234"/>
    </row>
    <row r="204" spans="1:13" ht="13.5" customHeight="1">
      <c r="A204" s="1" t="s">
        <v>79</v>
      </c>
      <c r="B204" s="17" t="s">
        <v>77</v>
      </c>
      <c r="C204" s="4"/>
      <c r="D204" s="4"/>
      <c r="E204" s="4"/>
      <c r="F204" s="4"/>
      <c r="G204" s="4"/>
      <c r="H204" s="4"/>
      <c r="I204" s="4"/>
      <c r="J204" s="4"/>
      <c r="K204" s="4"/>
      <c r="L204" s="4"/>
      <c r="M204" s="4"/>
    </row>
    <row r="205" spans="1:13" ht="13.5" customHeight="1">
      <c r="A205" s="1"/>
      <c r="B205" s="17"/>
      <c r="C205" s="4"/>
      <c r="D205" s="4"/>
      <c r="E205" s="4"/>
      <c r="F205" s="4"/>
      <c r="G205" s="4"/>
      <c r="H205" s="4"/>
      <c r="I205" s="4"/>
      <c r="J205" s="4"/>
      <c r="K205" s="4"/>
      <c r="L205" s="4"/>
      <c r="M205" s="4"/>
    </row>
    <row r="206" spans="1:13" ht="188.25" customHeight="1">
      <c r="A206" s="17"/>
      <c r="B206" s="233" t="s">
        <v>129</v>
      </c>
      <c r="C206" s="234"/>
      <c r="D206" s="234"/>
      <c r="E206" s="234"/>
      <c r="F206" s="234"/>
      <c r="G206" s="234"/>
      <c r="H206" s="234"/>
      <c r="I206" s="234"/>
      <c r="J206" s="234"/>
      <c r="K206" s="234"/>
      <c r="L206" s="234"/>
      <c r="M206" s="234"/>
    </row>
    <row r="207" spans="1:13" ht="32.25" customHeight="1">
      <c r="A207" s="17"/>
      <c r="B207" s="233" t="s">
        <v>155</v>
      </c>
      <c r="C207" s="234"/>
      <c r="D207" s="234"/>
      <c r="E207" s="234"/>
      <c r="F207" s="234"/>
      <c r="G207" s="234"/>
      <c r="H207" s="234"/>
      <c r="I207" s="234"/>
      <c r="J207" s="234"/>
      <c r="K207" s="234"/>
      <c r="L207" s="234"/>
      <c r="M207" s="234"/>
    </row>
    <row r="208" spans="1:13" ht="40.5" customHeight="1">
      <c r="A208" s="17"/>
      <c r="B208" s="233" t="s">
        <v>178</v>
      </c>
      <c r="C208" s="234"/>
      <c r="D208" s="234"/>
      <c r="E208" s="234"/>
      <c r="F208" s="234"/>
      <c r="G208" s="234"/>
      <c r="H208" s="234"/>
      <c r="I208" s="234"/>
      <c r="J208" s="234"/>
      <c r="K208" s="234"/>
      <c r="L208" s="234"/>
      <c r="M208" s="234"/>
    </row>
    <row r="209" spans="1:13" ht="13.5" customHeight="1">
      <c r="A209" s="17"/>
      <c r="B209" s="27"/>
      <c r="C209" s="27"/>
      <c r="D209" s="27"/>
      <c r="E209" s="27"/>
      <c r="F209" s="27"/>
      <c r="G209" s="27"/>
      <c r="H209" s="27"/>
      <c r="I209" s="27"/>
      <c r="J209" s="27"/>
      <c r="K209" s="27"/>
      <c r="L209" s="27"/>
      <c r="M209" s="27"/>
    </row>
    <row r="210" spans="1:13" ht="91.5" customHeight="1">
      <c r="A210" s="17"/>
      <c r="B210" s="233" t="s">
        <v>158</v>
      </c>
      <c r="C210" s="234"/>
      <c r="D210" s="234"/>
      <c r="E210" s="234"/>
      <c r="F210" s="234"/>
      <c r="G210" s="234"/>
      <c r="H210" s="234"/>
      <c r="I210" s="234"/>
      <c r="J210" s="234"/>
      <c r="K210" s="234"/>
      <c r="L210" s="234"/>
      <c r="M210" s="234"/>
    </row>
    <row r="211" spans="1:13" ht="13.5" customHeight="1">
      <c r="A211" s="17"/>
      <c r="B211" s="11"/>
      <c r="C211" s="9"/>
      <c r="D211" s="9"/>
      <c r="E211" s="9"/>
      <c r="F211" s="9"/>
      <c r="G211" s="9"/>
      <c r="H211" s="9"/>
      <c r="I211" s="9"/>
      <c r="J211" s="9"/>
      <c r="K211" s="9"/>
      <c r="L211" s="9"/>
      <c r="M211" s="9"/>
    </row>
    <row r="212" spans="1:13" ht="30.75" customHeight="1">
      <c r="A212" s="17"/>
      <c r="B212" s="233" t="s">
        <v>179</v>
      </c>
      <c r="C212" s="234"/>
      <c r="D212" s="234"/>
      <c r="E212" s="234"/>
      <c r="F212" s="234"/>
      <c r="G212" s="234"/>
      <c r="H212" s="234"/>
      <c r="I212" s="234"/>
      <c r="J212" s="234"/>
      <c r="K212" s="234"/>
      <c r="L212" s="234"/>
      <c r="M212" s="234"/>
    </row>
    <row r="213" spans="1:13" ht="13.5" customHeight="1">
      <c r="A213" s="17"/>
      <c r="B213" s="9"/>
      <c r="C213" s="9"/>
      <c r="D213" s="9"/>
      <c r="E213" s="9"/>
      <c r="F213" s="9"/>
      <c r="G213" s="9"/>
      <c r="H213" s="9"/>
      <c r="I213" s="9"/>
      <c r="J213" s="9"/>
      <c r="K213" s="9"/>
      <c r="L213" s="9"/>
      <c r="M213" s="9"/>
    </row>
    <row r="214" spans="1:13" ht="63.75" customHeight="1">
      <c r="A214" s="17"/>
      <c r="B214" s="233" t="s">
        <v>153</v>
      </c>
      <c r="C214" s="234"/>
      <c r="D214" s="234"/>
      <c r="E214" s="234"/>
      <c r="F214" s="234"/>
      <c r="G214" s="234"/>
      <c r="H214" s="234"/>
      <c r="I214" s="234"/>
      <c r="J214" s="234"/>
      <c r="K214" s="234"/>
      <c r="L214" s="234"/>
      <c r="M214" s="234"/>
    </row>
    <row r="215" spans="1:13" ht="12.75">
      <c r="A215" s="17"/>
      <c r="B215" s="11"/>
      <c r="C215" s="9"/>
      <c r="D215" s="9"/>
      <c r="E215" s="9"/>
      <c r="F215" s="9"/>
      <c r="G215" s="9"/>
      <c r="H215" s="9"/>
      <c r="I215" s="9"/>
      <c r="J215" s="9"/>
      <c r="K215" s="9"/>
      <c r="L215" s="9"/>
      <c r="M215" s="9"/>
    </row>
    <row r="216" spans="1:13" ht="26.25" customHeight="1">
      <c r="A216" s="17"/>
      <c r="B216" s="233" t="s">
        <v>151</v>
      </c>
      <c r="C216" s="233"/>
      <c r="D216" s="233"/>
      <c r="E216" s="233"/>
      <c r="F216" s="233"/>
      <c r="G216" s="233"/>
      <c r="H216" s="233"/>
      <c r="I216" s="233"/>
      <c r="J216" s="233"/>
      <c r="K216" s="233"/>
      <c r="L216" s="233"/>
      <c r="M216" s="233"/>
    </row>
    <row r="217" spans="1:13" ht="12.75">
      <c r="A217" s="17"/>
      <c r="B217" s="11"/>
      <c r="C217" s="9"/>
      <c r="D217" s="9"/>
      <c r="E217" s="9"/>
      <c r="F217" s="9"/>
      <c r="G217" s="9"/>
      <c r="H217" s="9"/>
      <c r="I217" s="9"/>
      <c r="J217" s="9"/>
      <c r="K217" s="9"/>
      <c r="L217" s="9"/>
      <c r="M217" s="9"/>
    </row>
    <row r="218" spans="1:13" ht="52.5" customHeight="1">
      <c r="A218" s="17"/>
      <c r="B218" s="233" t="s">
        <v>152</v>
      </c>
      <c r="C218" s="233"/>
      <c r="D218" s="233"/>
      <c r="E218" s="233"/>
      <c r="F218" s="233"/>
      <c r="G218" s="233"/>
      <c r="H218" s="233"/>
      <c r="I218" s="233"/>
      <c r="J218" s="233"/>
      <c r="K218" s="233"/>
      <c r="L218" s="233"/>
      <c r="M218" s="233"/>
    </row>
    <row r="219" spans="1:13" ht="12.75">
      <c r="A219" s="17"/>
      <c r="B219" s="11"/>
      <c r="C219" s="9"/>
      <c r="D219" s="9"/>
      <c r="E219" s="9"/>
      <c r="F219" s="9"/>
      <c r="G219" s="9"/>
      <c r="H219" s="9"/>
      <c r="I219" s="9"/>
      <c r="J219" s="9"/>
      <c r="K219" s="9"/>
      <c r="L219" s="9"/>
      <c r="M219" s="9"/>
    </row>
    <row r="220" spans="1:13" ht="12.75" customHeight="1">
      <c r="A220" s="17"/>
      <c r="B220" s="243" t="s">
        <v>180</v>
      </c>
      <c r="C220" s="243"/>
      <c r="D220" s="243"/>
      <c r="E220" s="243"/>
      <c r="F220" s="243"/>
      <c r="G220" s="243"/>
      <c r="H220" s="243"/>
      <c r="I220" s="243"/>
      <c r="J220" s="243"/>
      <c r="K220" s="243"/>
      <c r="L220" s="243"/>
      <c r="M220" s="243"/>
    </row>
    <row r="221" spans="1:13" ht="12.75" customHeight="1">
      <c r="A221" s="17"/>
      <c r="B221" s="243" t="s">
        <v>181</v>
      </c>
      <c r="C221" s="243"/>
      <c r="D221" s="243"/>
      <c r="E221" s="243"/>
      <c r="F221" s="243"/>
      <c r="G221" s="243"/>
      <c r="H221" s="243"/>
      <c r="I221" s="243"/>
      <c r="J221" s="243"/>
      <c r="K221" s="243"/>
      <c r="L221" s="243"/>
      <c r="M221" s="243"/>
    </row>
    <row r="222" spans="1:13" ht="13.5" customHeight="1">
      <c r="A222" s="17"/>
      <c r="B222" s="9"/>
      <c r="C222" s="9"/>
      <c r="D222" s="9"/>
      <c r="E222" s="9"/>
      <c r="F222" s="9"/>
      <c r="G222" s="9"/>
      <c r="H222" s="9"/>
      <c r="I222" s="9"/>
      <c r="J222" s="9"/>
      <c r="K222" s="9"/>
      <c r="L222" s="9"/>
      <c r="M222" s="9"/>
    </row>
    <row r="223" spans="1:13" ht="51" customHeight="1">
      <c r="A223" s="17"/>
      <c r="B223" s="233" t="s">
        <v>150</v>
      </c>
      <c r="C223" s="234"/>
      <c r="D223" s="234"/>
      <c r="E223" s="234"/>
      <c r="F223" s="234"/>
      <c r="G223" s="234"/>
      <c r="H223" s="234"/>
      <c r="I223" s="234"/>
      <c r="J223" s="234"/>
      <c r="K223" s="234"/>
      <c r="L223" s="234"/>
      <c r="M223" s="234"/>
    </row>
    <row r="224" spans="1:13" ht="13.5" customHeight="1">
      <c r="A224" s="17"/>
      <c r="B224" s="9"/>
      <c r="C224" s="9"/>
      <c r="D224" s="9"/>
      <c r="E224" s="9"/>
      <c r="F224" s="9"/>
      <c r="G224" s="9"/>
      <c r="H224" s="9"/>
      <c r="I224" s="9"/>
      <c r="J224" s="9"/>
      <c r="K224" s="9"/>
      <c r="L224" s="9"/>
      <c r="M224" s="9"/>
    </row>
    <row r="225" spans="1:13" ht="13.5" customHeight="1">
      <c r="A225" s="17"/>
      <c r="B225" s="9"/>
      <c r="C225" s="9"/>
      <c r="D225" s="9"/>
      <c r="E225" s="9"/>
      <c r="F225" s="9"/>
      <c r="G225" s="9"/>
      <c r="H225" s="9"/>
      <c r="I225" s="9"/>
      <c r="J225" s="9"/>
      <c r="K225" s="9"/>
      <c r="L225" s="9"/>
      <c r="M225" s="9"/>
    </row>
    <row r="226" spans="1:13" ht="13.5" customHeight="1">
      <c r="A226" s="17" t="s">
        <v>98</v>
      </c>
      <c r="B226" s="240" t="s">
        <v>99</v>
      </c>
      <c r="C226" s="240"/>
      <c r="D226" s="240"/>
      <c r="E226" s="240"/>
      <c r="F226" s="240"/>
      <c r="G226" s="240"/>
      <c r="H226" s="240"/>
      <c r="I226" s="240"/>
      <c r="J226" s="240"/>
      <c r="K226" s="240"/>
      <c r="L226" s="240"/>
      <c r="M226" s="240"/>
    </row>
    <row r="227" spans="1:13" ht="13.5" customHeight="1">
      <c r="A227" s="17"/>
      <c r="B227" s="9"/>
      <c r="C227" s="9"/>
      <c r="D227" s="9"/>
      <c r="E227" s="9"/>
      <c r="F227" s="9"/>
      <c r="G227" s="9"/>
      <c r="H227" s="9"/>
      <c r="I227" s="9"/>
      <c r="J227" s="9"/>
      <c r="K227" s="9"/>
      <c r="L227" s="9"/>
      <c r="M227" s="9"/>
    </row>
    <row r="228" spans="1:13" ht="13.5" customHeight="1">
      <c r="A228" s="17"/>
      <c r="B228" s="234" t="s">
        <v>112</v>
      </c>
      <c r="C228" s="234"/>
      <c r="D228" s="234"/>
      <c r="E228" s="234"/>
      <c r="F228" s="234"/>
      <c r="G228" s="234"/>
      <c r="H228" s="234"/>
      <c r="I228" s="234"/>
      <c r="J228" s="234"/>
      <c r="K228" s="234"/>
      <c r="L228" s="234"/>
      <c r="M228" s="234"/>
    </row>
    <row r="229" spans="1:13" ht="13.5" customHeight="1">
      <c r="A229" s="4"/>
      <c r="B229" s="9"/>
      <c r="C229" s="9"/>
      <c r="D229" s="9"/>
      <c r="E229" s="9"/>
      <c r="F229" s="9"/>
      <c r="G229" s="9"/>
      <c r="H229" s="9"/>
      <c r="I229" s="9"/>
      <c r="J229" s="9"/>
      <c r="K229" s="9"/>
      <c r="L229" s="9"/>
      <c r="M229" s="9"/>
    </row>
    <row r="230" spans="1:13" ht="13.5" customHeight="1">
      <c r="A230" s="1" t="s">
        <v>97</v>
      </c>
      <c r="B230" s="12" t="s">
        <v>73</v>
      </c>
      <c r="C230" s="9"/>
      <c r="D230" s="9"/>
      <c r="E230" s="9"/>
      <c r="F230" s="9"/>
      <c r="G230" s="9"/>
      <c r="H230" s="9"/>
      <c r="I230" s="9"/>
      <c r="J230" s="9"/>
      <c r="K230" s="9"/>
      <c r="L230" s="9"/>
      <c r="M230" s="9"/>
    </row>
    <row r="231" spans="1:13" ht="13.5" customHeight="1">
      <c r="A231" s="1"/>
      <c r="B231" s="12"/>
      <c r="C231" s="9"/>
      <c r="D231" s="9"/>
      <c r="E231" s="9"/>
      <c r="F231" s="9"/>
      <c r="G231" s="9"/>
      <c r="H231" s="9"/>
      <c r="I231" s="9"/>
      <c r="J231" s="9"/>
      <c r="K231" s="9"/>
      <c r="L231" s="9"/>
      <c r="M231" s="9"/>
    </row>
    <row r="232" spans="1:13" ht="13.5" customHeight="1">
      <c r="A232" s="1"/>
      <c r="B232" s="234" t="s">
        <v>130</v>
      </c>
      <c r="C232" s="234"/>
      <c r="D232" s="234"/>
      <c r="E232" s="234"/>
      <c r="F232" s="234"/>
      <c r="G232" s="234"/>
      <c r="H232" s="234"/>
      <c r="I232" s="234"/>
      <c r="J232" s="234"/>
      <c r="K232" s="234"/>
      <c r="L232" s="234"/>
      <c r="M232" s="234"/>
    </row>
    <row r="233" spans="1:13" ht="13.5" customHeight="1">
      <c r="A233" s="4"/>
      <c r="B233" s="234"/>
      <c r="C233" s="234"/>
      <c r="D233" s="234"/>
      <c r="E233" s="234"/>
      <c r="F233" s="234"/>
      <c r="G233" s="234"/>
      <c r="H233" s="234"/>
      <c r="I233" s="234"/>
      <c r="J233" s="234"/>
      <c r="K233" s="234"/>
      <c r="L233" s="234"/>
      <c r="M233" s="234"/>
    </row>
    <row r="234" spans="1:13" ht="13.5" customHeight="1">
      <c r="A234" s="4"/>
      <c r="B234" s="9"/>
      <c r="C234" s="9"/>
      <c r="D234" s="9"/>
      <c r="E234" s="9"/>
      <c r="F234" s="9"/>
      <c r="G234" s="9"/>
      <c r="H234" s="9"/>
      <c r="I234" s="9"/>
      <c r="J234" s="9"/>
      <c r="K234" s="9"/>
      <c r="L234" s="9"/>
      <c r="M234" s="9"/>
    </row>
    <row r="235" spans="1:13" ht="13.5" customHeight="1">
      <c r="A235" s="4"/>
      <c r="B235" s="9"/>
      <c r="C235" s="9"/>
      <c r="D235" s="9"/>
      <c r="E235" s="9"/>
      <c r="F235" s="9"/>
      <c r="G235" s="226" t="s">
        <v>29</v>
      </c>
      <c r="H235" s="226"/>
      <c r="I235" s="226"/>
      <c r="J235" s="139"/>
      <c r="K235" s="226" t="s">
        <v>30</v>
      </c>
      <c r="L235" s="226"/>
      <c r="M235" s="226"/>
    </row>
    <row r="236" spans="1:13" ht="12.75">
      <c r="A236" s="4"/>
      <c r="B236" s="9"/>
      <c r="C236" s="9"/>
      <c r="D236" s="9"/>
      <c r="E236" s="9"/>
      <c r="F236" s="9"/>
      <c r="G236" s="140" t="s">
        <v>32</v>
      </c>
      <c r="I236" s="140" t="s">
        <v>114</v>
      </c>
      <c r="J236" s="141"/>
      <c r="K236" s="140" t="s">
        <v>32</v>
      </c>
      <c r="M236" s="140" t="s">
        <v>114</v>
      </c>
    </row>
    <row r="237" spans="1:13" ht="12.75">
      <c r="A237" s="4"/>
      <c r="B237" s="9"/>
      <c r="C237" s="9"/>
      <c r="D237" s="9"/>
      <c r="E237" s="9"/>
      <c r="F237" s="9"/>
      <c r="G237" s="140" t="s">
        <v>17</v>
      </c>
      <c r="I237" s="140" t="s">
        <v>17</v>
      </c>
      <c r="J237" s="141"/>
      <c r="K237" s="140" t="s">
        <v>33</v>
      </c>
      <c r="M237" s="140" t="s">
        <v>33</v>
      </c>
    </row>
    <row r="238" spans="1:13" ht="12.75">
      <c r="A238" s="4"/>
      <c r="B238" s="9"/>
      <c r="C238" s="9"/>
      <c r="D238" s="9"/>
      <c r="E238" s="9"/>
      <c r="F238" s="9"/>
      <c r="G238" s="142" t="s">
        <v>327</v>
      </c>
      <c r="I238" s="142" t="s">
        <v>328</v>
      </c>
      <c r="J238" s="141"/>
      <c r="K238" s="142" t="s">
        <v>327</v>
      </c>
      <c r="M238" s="142" t="s">
        <v>328</v>
      </c>
    </row>
    <row r="239" spans="1:13" ht="13.5" customHeight="1">
      <c r="A239" s="4"/>
      <c r="B239" s="9"/>
      <c r="C239" s="9"/>
      <c r="D239" s="9"/>
      <c r="E239" s="9"/>
      <c r="F239" s="9"/>
      <c r="G239" s="143"/>
      <c r="H239" s="143"/>
      <c r="I239" s="143"/>
      <c r="J239" s="143"/>
      <c r="K239" s="143"/>
      <c r="L239" s="143"/>
      <c r="M239" s="143"/>
    </row>
    <row r="240" spans="1:13" ht="13.5" customHeight="1">
      <c r="A240" s="4"/>
      <c r="B240" s="4" t="s">
        <v>225</v>
      </c>
      <c r="C240" s="9"/>
      <c r="D240" s="9"/>
      <c r="E240" s="9"/>
      <c r="F240" s="9"/>
      <c r="G240" s="9"/>
      <c r="H240" s="9"/>
      <c r="I240" s="9"/>
      <c r="J240" s="9"/>
      <c r="K240" s="9"/>
      <c r="L240" s="9"/>
      <c r="M240" s="9"/>
    </row>
    <row r="241" spans="1:13" ht="13.5" customHeight="1">
      <c r="A241" s="4"/>
      <c r="B241" s="4" t="s">
        <v>171</v>
      </c>
      <c r="C241" s="4"/>
      <c r="D241" s="4"/>
      <c r="E241" s="4"/>
      <c r="F241" s="4"/>
      <c r="G241" s="48">
        <f>'COMPREHENSIVE INCOME'!D36*1000</f>
        <v>-229000</v>
      </c>
      <c r="H241" s="4"/>
      <c r="I241" s="48">
        <f>+'COMPREHENSIVE INCOME'!E36*1000</f>
        <v>1257000</v>
      </c>
      <c r="J241" s="4"/>
      <c r="K241" s="48">
        <f>'COMPREHENSIVE INCOME'!G36*1000</f>
        <v>-189000</v>
      </c>
      <c r="L241" s="4"/>
      <c r="M241" s="200">
        <f>+'COMPREHENSIVE INCOME'!H36*1000</f>
        <v>2053000</v>
      </c>
    </row>
    <row r="242" spans="1:12" ht="13.5" customHeight="1">
      <c r="A242" s="4"/>
      <c r="B242" s="4"/>
      <c r="C242" s="4"/>
      <c r="D242" s="4"/>
      <c r="E242" s="4"/>
      <c r="F242" s="4"/>
      <c r="G242" s="4"/>
      <c r="H242" s="4"/>
      <c r="J242" s="4"/>
      <c r="K242" s="4"/>
      <c r="L242" s="4"/>
    </row>
    <row r="243" spans="1:12" ht="13.5" customHeight="1">
      <c r="A243" s="4"/>
      <c r="B243" s="4" t="s">
        <v>74</v>
      </c>
      <c r="C243" s="4"/>
      <c r="D243" s="4"/>
      <c r="E243" s="4"/>
      <c r="F243" s="4"/>
      <c r="G243" s="4"/>
      <c r="H243" s="4"/>
      <c r="J243" s="4"/>
      <c r="K243" s="4"/>
      <c r="L243" s="4"/>
    </row>
    <row r="244" spans="1:13" ht="13.5" customHeight="1">
      <c r="A244" s="4"/>
      <c r="B244" s="4" t="s">
        <v>110</v>
      </c>
      <c r="C244" s="4"/>
      <c r="D244" s="4"/>
      <c r="E244" s="4"/>
      <c r="F244" s="4"/>
      <c r="G244" s="25">
        <v>568753033</v>
      </c>
      <c r="H244" s="49"/>
      <c r="I244" s="25">
        <v>568753033</v>
      </c>
      <c r="J244" s="4"/>
      <c r="K244" s="25">
        <v>568753033</v>
      </c>
      <c r="L244" s="4"/>
      <c r="M244" s="25">
        <v>568753033</v>
      </c>
    </row>
    <row r="245" spans="1:12" ht="13.5" customHeight="1">
      <c r="A245" s="4"/>
      <c r="B245" s="4"/>
      <c r="C245" s="4"/>
      <c r="D245" s="4"/>
      <c r="E245" s="4"/>
      <c r="F245" s="4"/>
      <c r="G245" s="49"/>
      <c r="H245" s="4"/>
      <c r="J245" s="4"/>
      <c r="K245" s="50"/>
      <c r="L245" s="4"/>
    </row>
    <row r="246" spans="1:13" ht="13.5" customHeight="1">
      <c r="A246" s="4"/>
      <c r="B246" s="4" t="s">
        <v>156</v>
      </c>
      <c r="C246" s="4"/>
      <c r="D246" s="4"/>
      <c r="E246" s="4"/>
      <c r="F246" s="4"/>
      <c r="G246" s="169">
        <f>+G241/G244*100</f>
        <v>-0.04026352154855234</v>
      </c>
      <c r="H246" s="4"/>
      <c r="I246" s="169">
        <f>+I241/I244*100</f>
        <v>0.22100981042152967</v>
      </c>
      <c r="J246" s="4"/>
      <c r="K246" s="169">
        <f>+K241/K244*100</f>
        <v>-0.033230592020420925</v>
      </c>
      <c r="L246" s="4"/>
      <c r="M246" s="169">
        <f>+M241/M244*100</f>
        <v>0.3609651080313448</v>
      </c>
    </row>
    <row r="247" spans="1:12" ht="13.5" customHeight="1">
      <c r="A247" s="4"/>
      <c r="B247" s="4"/>
      <c r="C247" s="4"/>
      <c r="D247" s="4"/>
      <c r="E247" s="4"/>
      <c r="F247" s="4"/>
      <c r="G247" s="170"/>
      <c r="H247" s="4"/>
      <c r="J247" s="4"/>
      <c r="K247" s="170"/>
      <c r="L247" s="4"/>
    </row>
    <row r="248" spans="1:13" ht="13.5" customHeight="1">
      <c r="A248" s="4"/>
      <c r="B248" s="4" t="s">
        <v>74</v>
      </c>
      <c r="C248" s="4"/>
      <c r="D248" s="4"/>
      <c r="E248" s="4"/>
      <c r="F248" s="4"/>
      <c r="G248" s="51">
        <f>G244</f>
        <v>568753033</v>
      </c>
      <c r="H248" s="4"/>
      <c r="I248" s="51">
        <f>I244</f>
        <v>568753033</v>
      </c>
      <c r="J248" s="4"/>
      <c r="K248" s="51">
        <f>K244</f>
        <v>568753033</v>
      </c>
      <c r="L248" s="4"/>
      <c r="M248" s="51">
        <f>+M244</f>
        <v>568753033</v>
      </c>
    </row>
    <row r="249" spans="1:12" ht="13.5" customHeight="1">
      <c r="A249" s="4"/>
      <c r="B249" s="4" t="s">
        <v>110</v>
      </c>
      <c r="C249" s="4"/>
      <c r="D249" s="4"/>
      <c r="E249" s="4"/>
      <c r="F249" s="4"/>
      <c r="G249" s="170"/>
      <c r="H249" s="4"/>
      <c r="J249" s="4"/>
      <c r="K249" s="170"/>
      <c r="L249" s="4"/>
    </row>
    <row r="250" spans="1:13" ht="13.5" customHeight="1">
      <c r="A250" s="4"/>
      <c r="B250" s="4" t="s">
        <v>154</v>
      </c>
      <c r="G250" s="51">
        <v>0</v>
      </c>
      <c r="H250" s="4"/>
      <c r="I250" s="51">
        <v>0</v>
      </c>
      <c r="J250" s="4"/>
      <c r="K250" s="51">
        <v>0</v>
      </c>
      <c r="L250" s="4"/>
      <c r="M250" s="51">
        <v>0</v>
      </c>
    </row>
    <row r="251" spans="1:12" ht="13.5" customHeight="1">
      <c r="A251" s="4"/>
      <c r="B251" s="225" t="s">
        <v>0</v>
      </c>
      <c r="C251" s="225"/>
      <c r="D251" s="225"/>
      <c r="E251" s="225"/>
      <c r="F251" s="4"/>
      <c r="G251" s="171"/>
      <c r="H251" s="4"/>
      <c r="I251" s="171"/>
      <c r="J251" s="4"/>
      <c r="K251" s="171"/>
      <c r="L251" s="4"/>
    </row>
    <row r="252" spans="1:6" ht="13.5" customHeight="1">
      <c r="A252" s="4"/>
      <c r="B252" s="225"/>
      <c r="C252" s="225"/>
      <c r="D252" s="225"/>
      <c r="E252" s="225"/>
      <c r="F252" s="4"/>
    </row>
    <row r="253" spans="1:13" ht="13.5" customHeight="1">
      <c r="A253" s="4"/>
      <c r="B253" s="225"/>
      <c r="C253" s="225"/>
      <c r="D253" s="225"/>
      <c r="E253" s="225"/>
      <c r="F253" s="4"/>
      <c r="G253" s="52">
        <f>G248+G250</f>
        <v>568753033</v>
      </c>
      <c r="H253" s="4"/>
      <c r="I253" s="52">
        <f>I248+I250</f>
        <v>568753033</v>
      </c>
      <c r="J253" s="4"/>
      <c r="K253" s="52">
        <f>K248+K250</f>
        <v>568753033</v>
      </c>
      <c r="L253" s="4"/>
      <c r="M253" s="52">
        <f>M248+M250</f>
        <v>568753033</v>
      </c>
    </row>
    <row r="255" spans="2:13" ht="12.75">
      <c r="B255" s="5" t="s">
        <v>157</v>
      </c>
      <c r="G255" s="169">
        <f>+G241/G253*100</f>
        <v>-0.04026352154855234</v>
      </c>
      <c r="H255" s="144"/>
      <c r="I255" s="169">
        <f>+I241/I253*100</f>
        <v>0.22100981042152967</v>
      </c>
      <c r="J255" s="144"/>
      <c r="K255" s="169">
        <f>+K241/K253*100</f>
        <v>-0.033230592020420925</v>
      </c>
      <c r="M255" s="169">
        <f>+M241/M253*100</f>
        <v>0.3609651080313448</v>
      </c>
    </row>
    <row r="257" spans="1:13" ht="12.75">
      <c r="A257" s="1" t="s">
        <v>131</v>
      </c>
      <c r="B257" s="240" t="s">
        <v>236</v>
      </c>
      <c r="C257" s="240"/>
      <c r="D257" s="240"/>
      <c r="E257" s="240"/>
      <c r="F257" s="240"/>
      <c r="G257" s="240"/>
      <c r="H257" s="240"/>
      <c r="I257" s="234"/>
      <c r="J257" s="234"/>
      <c r="K257" s="234"/>
      <c r="L257" s="234"/>
      <c r="M257" s="234"/>
    </row>
    <row r="258" spans="1:13" ht="12.75">
      <c r="A258" s="1"/>
      <c r="B258" s="9"/>
      <c r="C258" s="9"/>
      <c r="D258" s="9"/>
      <c r="E258" s="9"/>
      <c r="F258" s="9"/>
      <c r="G258" s="9"/>
      <c r="H258" s="9"/>
      <c r="I258" s="9"/>
      <c r="J258" s="9"/>
      <c r="K258" s="9"/>
      <c r="L258" s="9"/>
      <c r="M258" s="9"/>
    </row>
    <row r="259" spans="1:13" ht="12.75">
      <c r="A259" s="1"/>
      <c r="B259" s="234" t="s">
        <v>259</v>
      </c>
      <c r="C259" s="234"/>
      <c r="D259" s="234"/>
      <c r="E259" s="234"/>
      <c r="F259" s="234"/>
      <c r="G259" s="234"/>
      <c r="H259" s="234"/>
      <c r="I259" s="234"/>
      <c r="J259" s="234"/>
      <c r="K259" s="234"/>
      <c r="L259" s="234"/>
      <c r="M259" s="234"/>
    </row>
    <row r="260" spans="1:13" ht="12.75">
      <c r="A260" s="1"/>
      <c r="B260" s="234"/>
      <c r="C260" s="234"/>
      <c r="D260" s="234"/>
      <c r="E260" s="234"/>
      <c r="F260" s="234"/>
      <c r="G260" s="234"/>
      <c r="H260" s="234"/>
      <c r="I260" s="234"/>
      <c r="J260" s="234"/>
      <c r="K260" s="234"/>
      <c r="L260" s="234"/>
      <c r="M260" s="234"/>
    </row>
    <row r="262" spans="1:13" ht="12.75">
      <c r="A262" s="1" t="s">
        <v>237</v>
      </c>
      <c r="B262" s="12" t="s">
        <v>132</v>
      </c>
      <c r="C262" s="9"/>
      <c r="D262" s="9"/>
      <c r="G262" s="5" t="s">
        <v>31</v>
      </c>
      <c r="I262" s="5" t="s">
        <v>31</v>
      </c>
      <c r="K262" s="5" t="s">
        <v>31</v>
      </c>
      <c r="M262" s="5" t="s">
        <v>31</v>
      </c>
    </row>
    <row r="264" spans="2:13" ht="12.75">
      <c r="B264" s="235" t="s">
        <v>332</v>
      </c>
      <c r="C264" s="236"/>
      <c r="D264" s="236"/>
      <c r="E264" s="236"/>
      <c r="F264" s="236"/>
      <c r="G264" s="236"/>
      <c r="H264" s="236"/>
      <c r="I264" s="236"/>
      <c r="J264" s="236"/>
      <c r="K264" s="236"/>
      <c r="L264" s="236"/>
      <c r="M264" s="236"/>
    </row>
    <row r="265" spans="2:13" ht="12.75">
      <c r="B265" s="236"/>
      <c r="C265" s="236"/>
      <c r="D265" s="236"/>
      <c r="E265" s="236"/>
      <c r="F265" s="236"/>
      <c r="G265" s="236"/>
      <c r="H265" s="236"/>
      <c r="I265" s="236"/>
      <c r="J265" s="236"/>
      <c r="K265" s="236"/>
      <c r="L265" s="236"/>
      <c r="M265" s="236"/>
    </row>
  </sheetData>
  <sheetProtection/>
  <mergeCells count="64">
    <mergeCell ref="B104:M104"/>
    <mergeCell ref="B117:G117"/>
    <mergeCell ref="D197:E197"/>
    <mergeCell ref="B154:M155"/>
    <mergeCell ref="B168:K168"/>
    <mergeCell ref="B123:M127"/>
    <mergeCell ref="D194:E194"/>
    <mergeCell ref="K109:M109"/>
    <mergeCell ref="B110:M110"/>
    <mergeCell ref="B106:M106"/>
    <mergeCell ref="B95:I95"/>
    <mergeCell ref="B91:I91"/>
    <mergeCell ref="B77:M78"/>
    <mergeCell ref="B102:M102"/>
    <mergeCell ref="B100:M100"/>
    <mergeCell ref="B97:M98"/>
    <mergeCell ref="B83:M85"/>
    <mergeCell ref="B89:M89"/>
    <mergeCell ref="A1:M1"/>
    <mergeCell ref="A2:M2"/>
    <mergeCell ref="A4:M4"/>
    <mergeCell ref="A6:M6"/>
    <mergeCell ref="B75:I75"/>
    <mergeCell ref="B80:L81"/>
    <mergeCell ref="B69:M69"/>
    <mergeCell ref="B73:M73"/>
    <mergeCell ref="B49:L50"/>
    <mergeCell ref="B54:L56"/>
    <mergeCell ref="B228:M228"/>
    <mergeCell ref="B226:M226"/>
    <mergeCell ref="B208:M208"/>
    <mergeCell ref="B151:M152"/>
    <mergeCell ref="K201:M201"/>
    <mergeCell ref="B220:M220"/>
    <mergeCell ref="B216:M216"/>
    <mergeCell ref="B223:M223"/>
    <mergeCell ref="B210:M210"/>
    <mergeCell ref="B212:M212"/>
    <mergeCell ref="B221:M221"/>
    <mergeCell ref="B113:M114"/>
    <mergeCell ref="B206:M206"/>
    <mergeCell ref="B137:M139"/>
    <mergeCell ref="B202:M203"/>
    <mergeCell ref="B129:M134"/>
    <mergeCell ref="B264:M265"/>
    <mergeCell ref="K142:L142"/>
    <mergeCell ref="B161:I161"/>
    <mergeCell ref="B181:K181"/>
    <mergeCell ref="B218:M218"/>
    <mergeCell ref="B185:H185"/>
    <mergeCell ref="B187:M187"/>
    <mergeCell ref="B257:M257"/>
    <mergeCell ref="B259:M260"/>
    <mergeCell ref="B232:M233"/>
    <mergeCell ref="B64:L65"/>
    <mergeCell ref="B251:E253"/>
    <mergeCell ref="G235:I235"/>
    <mergeCell ref="B8:M8"/>
    <mergeCell ref="B9:L11"/>
    <mergeCell ref="B12:L15"/>
    <mergeCell ref="B16:L19"/>
    <mergeCell ref="K235:M235"/>
    <mergeCell ref="B207:M207"/>
    <mergeCell ref="B214:M214"/>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4" manualBreakCount="4">
    <brk id="66" max="12" man="1"/>
    <brk id="118" max="12" man="1"/>
    <brk id="189" max="12" man="1"/>
    <brk id="22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CKHee</cp:lastModifiedBy>
  <cp:lastPrinted>2011-08-23T06:43:04Z</cp:lastPrinted>
  <dcterms:created xsi:type="dcterms:W3CDTF">2004-11-12T07:57:44Z</dcterms:created>
  <dcterms:modified xsi:type="dcterms:W3CDTF">2011-08-23T06:43:09Z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17417</vt:i4>
  </property>
</Properties>
</file>